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570" windowWidth="22710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<sst xmlns="http://schemas.openxmlformats.org/spreadsheetml/2006/main" count="254" uniqueCount="119">
  <si>
    <t>НА 1-ГО УЧАСТНИКА (КОНКУРСНАЯ ПЛОЩАДКА)</t>
  </si>
  <si>
    <t>Оборудование, инструменты и мебель</t>
  </si>
  <si>
    <t>№</t>
  </si>
  <si>
    <t>Наименование</t>
  </si>
  <si>
    <t>Ссылка на сайт с тех характеристиками либо тех характеристики инструмента</t>
  </si>
  <si>
    <t>Ед. измерения</t>
  </si>
  <si>
    <t>Кол-во</t>
  </si>
  <si>
    <t>ст-ть</t>
  </si>
  <si>
    <t>шт</t>
  </si>
  <si>
    <t>На усмотрение организатора</t>
  </si>
  <si>
    <t>Расходные материалы (комплектующие)</t>
  </si>
  <si>
    <t>Щит управления (ЩУ)</t>
  </si>
  <si>
    <t>Ст-ть</t>
  </si>
  <si>
    <t>Корпус металлический ЩМП-2-0 36 УХЛ3 IP31</t>
  </si>
  <si>
    <t>Авт. выкл. ВА47-29 3Р 16А 4,5кА х-ка С ИЭК</t>
  </si>
  <si>
    <t>Авт. выкл. ВА47-29 1Р 6А 4,5кА х-ка С ИЭК</t>
  </si>
  <si>
    <t>DIN-рейка  (25см) оцинкованная</t>
  </si>
  <si>
    <t>Кабель канал перфорированный 25х60 перф.  "ИМПАКТ"</t>
  </si>
  <si>
    <t>м.</t>
  </si>
  <si>
    <t>Шины на DIN-рейку в корпусе (кросс-модуль) L+PEN 2х7 ИЭК</t>
  </si>
  <si>
    <t>Контактор КМИ-10910 9А 230В/АС3 1НО ИЭК</t>
  </si>
  <si>
    <t>Реле РТИ-1305 электротепловое 0,63-1,0А ИЭК</t>
  </si>
  <si>
    <t>Механизм блокировки для КМИ (09-32А)</t>
  </si>
  <si>
    <t>м</t>
  </si>
  <si>
    <t>Сальник d= 25мм (Dотв.бокса 32мм)</t>
  </si>
  <si>
    <t>Ограничитель на DIN-рейку(металл) ИЭК</t>
  </si>
  <si>
    <t>Зажим наборный ЗНИ-4мм2 (JXB35А) серый        ИЭК</t>
  </si>
  <si>
    <t>Пластиковая заглушка ЗНИ-4мм2 серый ИЭК</t>
  </si>
  <si>
    <t>Кнопка ABLFS-22 красный d22мм неон/240В 1з+1р ИЭК</t>
  </si>
  <si>
    <t>Кнопка ABLFS-22 зеленый d22мм неон/240В 1з+1р ИЭК</t>
  </si>
  <si>
    <t xml:space="preserve">Розетка стационарная ССИ-114 16А </t>
  </si>
  <si>
    <t>Кнопочный пост (КП103) на 3 места</t>
  </si>
  <si>
    <t>Лоток проволочный 35х100</t>
  </si>
  <si>
    <t>Кронштейн настенный осн.100 мм. INOX</t>
  </si>
  <si>
    <t>Соединительный комплект двойной MDS20</t>
  </si>
  <si>
    <t>Магистральный кабель-канал 100х60 Элекор</t>
  </si>
  <si>
    <t>Магистральный кабель-канал 40х25  Элекор</t>
  </si>
  <si>
    <t>Труба гладкая жесткая ПВХ d16 ИЭК</t>
  </si>
  <si>
    <t>Поворот на 90 труба-труба CRS16G ИЭК</t>
  </si>
  <si>
    <t>Труба гофр.ПНД d 16 с зондом ИЭК</t>
  </si>
  <si>
    <t>Держатель с защёлкой CF 16 ИЭК</t>
  </si>
  <si>
    <t>Саморезы по металлу с пером</t>
  </si>
  <si>
    <t>шт.</t>
  </si>
  <si>
    <t>Саморезы универсальные 3,5х25</t>
  </si>
  <si>
    <t>Провод ПВ3 1х6 (желто-зеленый)</t>
  </si>
  <si>
    <t>Провод ПВ3 1х2,5 (желто-зеленый)</t>
  </si>
  <si>
    <t>Провод ПВ3 1х2,5 (синий)</t>
  </si>
  <si>
    <t>Провод ПВ3 1х2,5 (белый, черный...) фазный</t>
  </si>
  <si>
    <t>Провод ПВ1 1х2,5 (белый, черный...) фазный</t>
  </si>
  <si>
    <t>Провод ПВ3 1х1,5 (синий)</t>
  </si>
  <si>
    <t>Провод ПВ3 1х1,5 (белый, черный...) фазный</t>
  </si>
  <si>
    <t>Кабель ПВС 3х1,5</t>
  </si>
  <si>
    <t>http://iek5.ru/products/obshheje-izdelija-dla-montazha-elektroprovodki-nakonechniki-otvetviteli-sojediniteli-nakonechniki-gilzy-je-mednyje-luzhenyje/24791/</t>
  </si>
  <si>
    <t>http://iek5.ru/products/obshheje-izdelija-dla-montazha-elektroprovodki-nakonechniki-otvetviteli-sojediniteli-nakonechniki-gilzy-ngi2-mednyje-luzhenyje-s-izolirovannym-flancem-pod-dva-provoda/24862/</t>
  </si>
  <si>
    <t>http://iek5.ru/products/obshheje-izdelija-dla-montazha-elektroprovodki-nakonechniki-otvetviteli-sojediniteli-nakonechniki-gilzy-je-mednyje-luzhenyje/24795/</t>
  </si>
  <si>
    <t>http://iek5.ru/products/obshheje-izdelija-dla-montazha-elektroprovodki-nakonechniki-otvetviteli-sojediniteli-nakonechniki-gilzy-ngi2-mednyje-luzhenyje-s-izolirovannym-flancem-pod-dva-provoda/24870/</t>
  </si>
  <si>
    <t>http://iek5.ru/products/obshheje-izdelija-dla-montazha-elektroprovodki-khomuty-khomuty-kabelnyje-nejlonovyje/27720/</t>
  </si>
  <si>
    <t>Звонок ЗД-47 на DIN-рейку ИЭК</t>
  </si>
  <si>
    <t>Выключатель концевой  1-N.O. 1-N.C. (ОВЕН MTB4-LZ8104)</t>
  </si>
  <si>
    <t>Лампа AL-22TE сигнальная d22мм желтый неон/240В цилиндр ИЭК</t>
  </si>
  <si>
    <t>Лампа AL-22TE сигнальная d22мм красный неон/240В цилиндр ИЭК</t>
  </si>
  <si>
    <t xml:space="preserve">"Тулбокс"  Рекомендуемый инструмент, который может привезти с собой участник. </t>
  </si>
  <si>
    <t>№ п/п</t>
  </si>
  <si>
    <t>Пояс для инструмента</t>
  </si>
  <si>
    <t>На усмотрение участника</t>
  </si>
  <si>
    <t xml:space="preserve">Пассатижи </t>
  </si>
  <si>
    <t xml:space="preserve">Боковые кусачки </t>
  </si>
  <si>
    <t>Устройство для снятия изоляции 0,2-6мм</t>
  </si>
  <si>
    <t>Нож для резки кабеля с ПВХ ручкой, с фиксатором</t>
  </si>
  <si>
    <t>Набор отверток плоских (2,2; 2,5; 3,0; 3,2; 4,0; 5,0)</t>
  </si>
  <si>
    <t>Набор отверток крест (0, 1, 2, 3)</t>
  </si>
  <si>
    <t>Набор отверток TX(звезда) (08; 09; 10; 15; 20)</t>
  </si>
  <si>
    <t>Мультиметр универсальный</t>
  </si>
  <si>
    <t>Уровень, L= 40см</t>
  </si>
  <si>
    <t>Уровень, L= 150см</t>
  </si>
  <si>
    <t>Ключ разводной, D= 20мм</t>
  </si>
  <si>
    <t>Молоток</t>
  </si>
  <si>
    <t>Кернер</t>
  </si>
  <si>
    <t>Набор бит для шуруповерта</t>
  </si>
  <si>
    <t>Набор сверл, D= 1-10</t>
  </si>
  <si>
    <t>Сверло HAMMER DR MT 6,0-40,0мм*105/13мм</t>
  </si>
  <si>
    <t>Коронка по металлу D=22мм, D=32мм</t>
  </si>
  <si>
    <t>Струбцина</t>
  </si>
  <si>
    <t>Ножовка по металлу</t>
  </si>
  <si>
    <t>Напильник плоский</t>
  </si>
  <si>
    <t>Напильник круглый</t>
  </si>
  <si>
    <t>Ящик для инструмента</t>
  </si>
  <si>
    <t>Рулетка</t>
  </si>
  <si>
    <t>Карандаш</t>
  </si>
  <si>
    <t>Резинка</t>
  </si>
  <si>
    <t>Маркер</t>
  </si>
  <si>
    <t>Торцевой ключ и сменные головки</t>
  </si>
  <si>
    <t>Фонарик налобный</t>
  </si>
  <si>
    <t>Угломер</t>
  </si>
  <si>
    <t>Шуруповерт аккумуляторный</t>
  </si>
  <si>
    <t xml:space="preserve">Клещи обжимные КО-04Е 0,5-6,0 мм2 (квадрат) </t>
  </si>
  <si>
    <t>Клещи обжимные КО-02 1,5-2,5мм ИЭК</t>
  </si>
  <si>
    <t>Кусачки арматурные (болторез) КПЛ-14</t>
  </si>
  <si>
    <t>Угольник металлический</t>
  </si>
  <si>
    <t>Модуль 1А</t>
  </si>
  <si>
    <t>http://iek.ru/products/catalog/detail.php?ID=9185</t>
  </si>
  <si>
    <t>Заглушка КМЗ к.к. 100х60</t>
  </si>
  <si>
    <t>http://iek.ru/products/catalog/detail.php?ID=9190</t>
  </si>
  <si>
    <t>Кабель ПВС 5х2,5</t>
  </si>
  <si>
    <t>http://iek.ru/products/catalog/detail.php?ID=59489</t>
  </si>
  <si>
    <t>Переносная вилка ССИ-014, 16А</t>
  </si>
  <si>
    <t>Вилка стационарная ССИ-515, 16А</t>
  </si>
  <si>
    <t>Переносная розетка ССИ-215, 16А</t>
  </si>
  <si>
    <t xml:space="preserve">Наконечник-гильза Е6012 6мм2 с изолированным фланцем (черный) ИЭК </t>
  </si>
  <si>
    <t>Наконечник-гильза Е1508 1,5мм2 с изолированным фланцем (красный) ИЭК</t>
  </si>
  <si>
    <t>Наконечник-гильза НГИ2 1,5-12 с изолированным фланцем (красный) ИЭК</t>
  </si>
  <si>
    <t xml:space="preserve">Наконечник-гильза Е2508 2,5мм2 с изолированным фланцем (синий) ИЭК </t>
  </si>
  <si>
    <t xml:space="preserve">Наконечник-гильза НГИ2 2,5-12 с изолированным фланцем (синий) ИЭК </t>
  </si>
  <si>
    <t>Хомут 4,8х160мм нейлон черные ИЭК</t>
  </si>
  <si>
    <t>ПЛК ОВЕН ПР110-220.8ДФ.4Р + комплект для программирования, SIEMENS LOGO или др.</t>
  </si>
  <si>
    <t>Прибор для проверки сопротивления изоляции, мегаомметр испытательным напряжением от 250В</t>
  </si>
  <si>
    <t>Труба гофр.ПНД d 20 с зондом ИЭК</t>
  </si>
  <si>
    <t>Держатель с защёлкой CF 20 ИЭК</t>
  </si>
  <si>
    <t>Лампа сигнальная ЛС-47 (зеленая)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</si>
</sst>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₽&quot;"/>
  </numFmts>
  <fonts count="52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name val="Times New Roman"/>
      <family val="0"/>
    </font>
    <font>
      <sz val="10"/>
      <name val="Times New Roman"/>
      <family val="0"/>
    </font>
    <font>
      <sz val="11"/>
      <name val="Calibri"/>
      <family val="0"/>
    </font>
    <font>
      <u val="single"/>
      <sz val="10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Times New Roman"/>
      <family val="0"/>
    </font>
    <font>
      <sz val="10"/>
      <color indexed="10"/>
      <name val="Times New Roman"/>
      <family val="0"/>
    </font>
    <font>
      <b/>
      <sz val="10"/>
      <color indexed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  <font>
      <u val="single"/>
      <sz val="10"/>
      <color rgb="FF0000FF"/>
      <name val="Times New Roman"/>
      <family val="0"/>
    </font>
    <font>
      <u val="single"/>
      <sz val="11"/>
      <color rgb="FF0000FF"/>
      <name val="Calibri"/>
      <family val="0"/>
    </font>
    <font>
      <sz val="10"/>
      <color rgb="FFFF0000"/>
      <name val="Times New Roman"/>
      <family val="0"/>
    </font>
    <font>
      <b/>
      <sz val="10"/>
      <color rgb="FFFF0000"/>
      <name val="Times New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top" wrapText="1"/>
    </xf>
    <xf numFmtId="164" fontId="46" fillId="0" borderId="0" xfId="0" applyNumberFormat="1" applyFont="1" applyAlignment="1">
      <alignment vertical="top" wrapText="1"/>
    </xf>
    <xf numFmtId="0" fontId="3" fillId="0" borderId="0" xfId="0" applyFont="1" applyAlignment="1">
      <alignment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164" fontId="4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4" fontId="47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49" fillId="0" borderId="10" xfId="0" applyFont="1" applyBorder="1" applyAlignment="1">
      <alignment vertical="center" wrapText="1"/>
    </xf>
    <xf numFmtId="0" fontId="50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0" fontId="46" fillId="33" borderId="0" xfId="0" applyFont="1" applyFill="1" applyBorder="1" applyAlignment="1">
      <alignment vertical="top" wrapText="1"/>
    </xf>
    <xf numFmtId="0" fontId="33" fillId="0" borderId="10" xfId="42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49" fillId="0" borderId="1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4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7" fillId="35" borderId="12" xfId="0" applyFont="1" applyFill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2" fillId="36" borderId="12" xfId="0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ek5.ru/products/oborudovanije-dla-raspredelenija-energii-shkafy-boksy-i-prenadlezhnosti-k-nim-metallicheskije-obolochki-shhity-s-montazhnoj-panelju/23404/" TargetMode="External" /><Relationship Id="rId2" Type="http://schemas.openxmlformats.org/officeDocument/2006/relationships/hyperlink" Target="http://iek5.ru/products/oborudovanije-dla-raspredelenija-energii-modulnoje-oborudovanije-avtomaticheskije-vykluchateli-do-100a-avtomaticheskije-vykluchateli-va47-29/21289/" TargetMode="External" /><Relationship Id="rId3" Type="http://schemas.openxmlformats.org/officeDocument/2006/relationships/hyperlink" Target="http://iek5.ru/products/oborudovanije-dla-raspredelenija-energii-modulnoje-oborudovanije-avtomaticheskije-vykluchateli-do-100a-avtomaticheskije-vykluchateli-va47-29/21229/" TargetMode="External" /><Relationship Id="rId4" Type="http://schemas.openxmlformats.org/officeDocument/2006/relationships/hyperlink" Target="http://iek5.ru/products/oborudovanije-dla-raspredelenija-energii-shkafy-boksy-i-prenadlezhnosti-k-nim-prinadlezhnosti-dla-raspredelitelnyh-shkafov-din-rejki/20996/" TargetMode="External" /><Relationship Id="rId5" Type="http://schemas.openxmlformats.org/officeDocument/2006/relationships/hyperlink" Target="http://iek5.ru/products/oborudovanije-dla-raspredelenija-energii-kabelenesushhije-sistemy-kabel-kanaly-i-aksessuary-perforirovannyj-kabel-kanal-serii-impakt/22735/" TargetMode="External" /><Relationship Id="rId6" Type="http://schemas.openxmlformats.org/officeDocument/2006/relationships/hyperlink" Target="http://iek5.ru/products/oborudovanije-dla-raspredelenija-energii-shkafy-boksy-i-prenadlezhnosti-k-nim-prinadlezhnosti-dla-raspredelitelnyh-shkafov-shiny-nulevyje-v-korpuse/27847/" TargetMode="External" /><Relationship Id="rId7" Type="http://schemas.openxmlformats.org/officeDocument/2006/relationships/hyperlink" Target="http://iek5.ru/products/oborudovanije-dla-promyshlennyh-ustanovok-kommutacionnoje-oborudovanije-kontaktory-malogabaritnyje-serii-kmi/23104/" TargetMode="External" /><Relationship Id="rId8" Type="http://schemas.openxmlformats.org/officeDocument/2006/relationships/hyperlink" Target="http://iek5.ru/products/oborudovanije-dla-promyshlennyh-ustanovok-ustrojstva-zashhity-dvigatelej-rele-elektroteplovoje-serii-rti/26113/" TargetMode="External" /><Relationship Id="rId9" Type="http://schemas.openxmlformats.org/officeDocument/2006/relationships/hyperlink" Target="http://iek5.ru/products/oborudovanije-dla-promyshlennyh-ustanovok-kommutacionnoje-oborudovanije-dopolnitelnyje-ustrojstva-dla-kontaktorov-kmi-i-kti-katushki-upravlenija-dla-kontaktorov-kmi-i-kti--mehanizmy-blokirovki-dla-reversivnoj-skhemy-kmi/24539/" TargetMode="External" /><Relationship Id="rId10" Type="http://schemas.openxmlformats.org/officeDocument/2006/relationships/hyperlink" Target="http://iek5.ru/products/oborudovanije-dla-raspredelenija-energii-shkafy-boksy-i-prenadlezhnosti-k-nim-prinadlezhnosti-dla-raspredelitelnyh-shkafov-salniki/26417/" TargetMode="External" /><Relationship Id="rId11" Type="http://schemas.openxmlformats.org/officeDocument/2006/relationships/hyperlink" Target="http://iek5.ru/products/oborudovanije-dla-raspredelenija-energii-shkafy-boksy-i-prenadlezhnosti-k-nim-prinadlezhnosti-dla-raspredelitelnyh-shkafov-ogranichiteli-na-din-rejku/24910/" TargetMode="External" /><Relationship Id="rId12" Type="http://schemas.openxmlformats.org/officeDocument/2006/relationships/hyperlink" Target="http://iek5.ru/products/oborudovanije-dla-raspredelenija-energii-shkafy-boksy-i-prenadlezhnosti-k-nim-prinadlezhnosti-dla-raspredelitelnyh-shkafov-klemmnyje-zazhimy-serii-zni/22636/" TargetMode="External" /><Relationship Id="rId13" Type="http://schemas.openxmlformats.org/officeDocument/2006/relationships/hyperlink" Target="http://iek5.ru/products/oborudovanije-dla-raspredelenija-energii-shkafy-boksy-i-prenadlezhnosti-k-nim-prinadlezhnosti-dla-raspredelitelnyh-shkafov-klemmnyje-zazhimy-serii-zni/22471/" TargetMode="External" /><Relationship Id="rId14" Type="http://schemas.openxmlformats.org/officeDocument/2006/relationships/hyperlink" Target="http://iek5.ru/products/oborudovanije-dla-promyshlennyh-ustanovok-ustrojstva-podachi-komand-i-signalov-korpusa-postov-kp-dla-ustanovki-knopok-upravlenija/23347/" TargetMode="External" /><Relationship Id="rId15" Type="http://schemas.openxmlformats.org/officeDocument/2006/relationships/hyperlink" Target="http://iek.ru/products/catalog/detail.php?ID=9198" TargetMode="External" /><Relationship Id="rId16" Type="http://schemas.openxmlformats.org/officeDocument/2006/relationships/hyperlink" Target="http://iek5.ru/products/oborudovanije-dla-raspredelenija-energii-kabelenesushhije-sistemy-aksessuary-dla-metallicheskih-lotkov-kronshtejn/30289/" TargetMode="External" /><Relationship Id="rId17" Type="http://schemas.openxmlformats.org/officeDocument/2006/relationships/hyperlink" Target="http://iek5.ru/products/oborudovanije-dla-raspredelenija-energii-kabelenesushhije-sistemy-aksessuary-dla-metallicheskih-lotkov-aksessuary-dla-metallicheskih-lotkov-bolty/27000/" TargetMode="External" /><Relationship Id="rId18" Type="http://schemas.openxmlformats.org/officeDocument/2006/relationships/hyperlink" Target="http://iek5.ru/products/oborudovanije-dla-raspredelenija-energii-kabelenesushhije-sistemy-truby-dla-prokladki-kabela-aksessuary-dla-trub-ip40/25694/" TargetMode="External" /><Relationship Id="rId19" Type="http://schemas.openxmlformats.org/officeDocument/2006/relationships/hyperlink" Target="http://iek.ru/products/catalog/detail.php?ID=9190" TargetMode="External" /><Relationship Id="rId20" Type="http://schemas.openxmlformats.org/officeDocument/2006/relationships/hyperlink" Target="http://iek5.ru/products/prochije-tovary-iek/22351/" TargetMode="External" /><Relationship Id="rId21" Type="http://schemas.openxmlformats.org/officeDocument/2006/relationships/hyperlink" Target="http://iek5.ru/products/obshheje-izdelija-dla-montazha-elektroprovodki-nakonechniki-otvetviteli-sojediniteli-nakonechniki-gilzy-je-mednyje-luzhenyje/24801/" TargetMode="External" /><Relationship Id="rId22" Type="http://schemas.openxmlformats.org/officeDocument/2006/relationships/hyperlink" Target="http://iek5.ru/products/obshheje-instrument-passatizhi/30613/" TargetMode="External" /><Relationship Id="rId23" Type="http://schemas.openxmlformats.org/officeDocument/2006/relationships/hyperlink" Target="http://iek5.ru/products/obshheje-instrument-instrument-dla-snatija-izolacii/21594/" TargetMode="External" /><Relationship Id="rId24" Type="http://schemas.openxmlformats.org/officeDocument/2006/relationships/hyperlink" Target="http://iek5.ru/products/obshheje-instrument-multimetry-i-tokoizmeritelnyje-kleshhi/24583/" TargetMode="External" /><Relationship Id="rId25" Type="http://schemas.openxmlformats.org/officeDocument/2006/relationships/hyperlink" Target="http://www.220-volt.ru/catalog-62251/" TargetMode="External" /><Relationship Id="rId26" Type="http://schemas.openxmlformats.org/officeDocument/2006/relationships/hyperlink" Target="http://www.220-volt.ru/catalog-222321/" TargetMode="External" /><Relationship Id="rId27" Type="http://schemas.openxmlformats.org/officeDocument/2006/relationships/hyperlink" Target="http://www.220-volt.ru/catalog-143034/" TargetMode="External" /><Relationship Id="rId28" Type="http://schemas.openxmlformats.org/officeDocument/2006/relationships/hyperlink" Target="http://shop.radio-service.ru/shop/cifrovie_megaommetry/" TargetMode="External" /><Relationship Id="rId29" Type="http://schemas.openxmlformats.org/officeDocument/2006/relationships/hyperlink" Target="http://leroymerlin.ru/catalogue/instrumenty/gaechnye_klyuchi_i_otvertki/nabory_instrumentov/13811013/" TargetMode="External" /><Relationship Id="rId30" Type="http://schemas.openxmlformats.org/officeDocument/2006/relationships/hyperlink" Target="http://iek5.ru/products/obshheje-instrument-kleshhi-obzhimnyje/22951/" TargetMode="External" /><Relationship Id="rId31" Type="http://schemas.openxmlformats.org/officeDocument/2006/relationships/hyperlink" Target="http://iek5.ru/products/obshheje-instrument-kleshhi-obzhimnyje/22949/" TargetMode="External" /><Relationship Id="rId32" Type="http://schemas.openxmlformats.org/officeDocument/2006/relationships/hyperlink" Target="http://iek5.ru/products/obshheje-instrument-kusachki-dla-provolochnyh-lotkov/" TargetMode="External" /><Relationship Id="rId33" Type="http://schemas.openxmlformats.org/officeDocument/2006/relationships/hyperlink" Target="http://iek.ru/products/catalog/detail.php?ID=9185" TargetMode="External" /><Relationship Id="rId34" Type="http://schemas.openxmlformats.org/officeDocument/2006/relationships/hyperlink" Target="http://iek.ru/products/catalog/detail.php?ID=9185" TargetMode="External" /><Relationship Id="rId35" Type="http://schemas.openxmlformats.org/officeDocument/2006/relationships/hyperlink" Target="http://iek.ru/products/catalog/detail.php?ID=9185" TargetMode="External" /><Relationship Id="rId36" Type="http://schemas.openxmlformats.org/officeDocument/2006/relationships/hyperlink" Target="http://iek.ru/products/catalog/detail.php?ID=9190" TargetMode="External" /><Relationship Id="rId37" Type="http://schemas.openxmlformats.org/officeDocument/2006/relationships/hyperlink" Target="http://iek5.ru/products/oborudovanije-dla-raspredelenija-energii-modulnoje-oborudovanije-zvonok-zd-47/22667/" TargetMode="External" /><Relationship Id="rId38" Type="http://schemas.openxmlformats.org/officeDocument/2006/relationships/hyperlink" Target="https://mall.industry.siemens.com/mall/en/WW/Catalog/Product/6ED1052-2FB00-0BA8" TargetMode="External" /><Relationship Id="rId39" Type="http://schemas.openxmlformats.org/officeDocument/2006/relationships/hyperlink" Target="http://iek5.ru/products/oborudovanije-dla-promyshlennyh-ustanovok-ustrojstva-podachi-komand-i-signalov-svetosignalnyje-indikatory-knopki-upravlenija-i-perekluchateli/23952/" TargetMode="External" /><Relationship Id="rId40" Type="http://schemas.openxmlformats.org/officeDocument/2006/relationships/hyperlink" Target="http://iek5.ru/products/oborudovanije-dla-promyshlennyh-ustanovok-ustrojstva-podachi-komand-i-signalov-svetosignalnyje-indikatory-knopki-upravlenija-i-perekluchateli/23954/" TargetMode="External" /><Relationship Id="rId41" Type="http://schemas.openxmlformats.org/officeDocument/2006/relationships/hyperlink" Target="http://iek5.ru/products/oborudovanije-dla-promyshlennyh-ustanovok-ustrojstva-podachi-komand-i-signalov-svetosignalnyje-indikatory-knopki-upravlenija-i-perekluchateli/22990/" TargetMode="External" /><Relationship Id="rId42" Type="http://schemas.openxmlformats.org/officeDocument/2006/relationships/hyperlink" Target="http://iek5.ru/products/oborudovanije-dla-promyshlennyh-ustanovok-ustrojstva-podachi-komand-i-signalov-svetosignalnyje-indikatory-knopki-upravlenija-i-perekluchateli/22989/" TargetMode="External" /><Relationship Id="rId43" Type="http://schemas.openxmlformats.org/officeDocument/2006/relationships/hyperlink" Target="http://iek5.ru/products/obshheje-silovyje-razemy-silovyje-razjemy-serii-magnum/26237/" TargetMode="External" /><Relationship Id="rId44" Type="http://schemas.openxmlformats.org/officeDocument/2006/relationships/hyperlink" Target="http://iek.ru/products/catalog/detail.php?ID=59489" TargetMode="External" /><Relationship Id="rId45" Type="http://schemas.openxmlformats.org/officeDocument/2006/relationships/hyperlink" Target="http://iek.ru/products/catalog/detail.php?ID=59489" TargetMode="External" /><Relationship Id="rId46" Type="http://schemas.openxmlformats.org/officeDocument/2006/relationships/hyperlink" Target="http://iek.ru/products/catalog/detail.php?ID=59489" TargetMode="External" /><Relationship Id="rId47" Type="http://schemas.openxmlformats.org/officeDocument/2006/relationships/hyperlink" Target="http://iek.ru/products/catalog/detail.php?ID=9190" TargetMode="External" /><Relationship Id="rId48" Type="http://schemas.openxmlformats.org/officeDocument/2006/relationships/hyperlink" Target="http://iek5.ru/products/prochije-tovary-iek/22351/" TargetMode="External" /><Relationship Id="rId49" Type="http://schemas.openxmlformats.org/officeDocument/2006/relationships/hyperlink" Target="http://www.techport.ru/katalog/products/instrumenty/ruchnoj-instrument/ruchnoj-izmeritelnyj-instrument/ugolniki/ugolnik-slesarnyj-fit-celno-metallicheskij-300548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8"/>
  <sheetViews>
    <sheetView tabSelected="1" zoomScale="115" zoomScaleNormal="115" zoomScalePageLayoutView="0" workbookViewId="0" topLeftCell="A94">
      <selection activeCell="A1" sqref="A1:F102"/>
    </sheetView>
  </sheetViews>
  <sheetFormatPr defaultColWidth="15.140625" defaultRowHeight="15" customHeight="1"/>
  <cols>
    <col min="1" max="1" width="5.00390625" style="0" customWidth="1"/>
    <col min="2" max="2" width="65.140625" style="0" customWidth="1"/>
    <col min="3" max="3" width="66.00390625" style="0" customWidth="1"/>
    <col min="4" max="4" width="9.00390625" style="0" customWidth="1"/>
    <col min="5" max="5" width="5.421875" style="0" customWidth="1"/>
    <col min="6" max="6" width="7.28125" style="0" customWidth="1"/>
    <col min="7" max="18" width="8.00390625" style="0" customWidth="1"/>
  </cols>
  <sheetData>
    <row r="1" spans="1:18" ht="25.5" customHeight="1">
      <c r="A1" s="51" t="s">
        <v>0</v>
      </c>
      <c r="B1" s="49"/>
      <c r="C1" s="49"/>
      <c r="D1" s="49"/>
      <c r="E1" s="52"/>
      <c r="F1" s="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 customHeight="1">
      <c r="A2" s="50" t="s">
        <v>1</v>
      </c>
      <c r="B2" s="49"/>
      <c r="C2" s="49"/>
      <c r="D2" s="49"/>
      <c r="E2" s="49"/>
      <c r="F2" s="4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5.5" customHeight="1">
      <c r="A3" s="6" t="s">
        <v>2</v>
      </c>
      <c r="B3" s="7" t="s">
        <v>3</v>
      </c>
      <c r="C3" s="8" t="s">
        <v>4</v>
      </c>
      <c r="D3" s="8" t="s">
        <v>5</v>
      </c>
      <c r="E3" s="6" t="s">
        <v>6</v>
      </c>
      <c r="F3" s="9" t="s">
        <v>7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45" customHeight="1">
      <c r="A4" s="10"/>
      <c r="B4" s="11"/>
      <c r="C4" s="12"/>
      <c r="D4" s="13"/>
      <c r="E4" s="10"/>
      <c r="F4" s="1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 customHeight="1">
      <c r="A5" s="50" t="s">
        <v>10</v>
      </c>
      <c r="B5" s="49"/>
      <c r="C5" s="49"/>
      <c r="D5" s="49"/>
      <c r="E5" s="49"/>
      <c r="F5" s="4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4.25" customHeight="1">
      <c r="A6" s="53" t="s">
        <v>99</v>
      </c>
      <c r="B6" s="49"/>
      <c r="C6" s="49"/>
      <c r="D6" s="49"/>
      <c r="E6" s="49"/>
      <c r="F6" s="49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 customHeight="1">
      <c r="A7" s="48" t="s">
        <v>11</v>
      </c>
      <c r="B7" s="49"/>
      <c r="C7" s="49"/>
      <c r="D7" s="49"/>
      <c r="E7" s="49"/>
      <c r="F7" s="4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5.5" customHeight="1">
      <c r="A8" s="6" t="s">
        <v>2</v>
      </c>
      <c r="B8" s="7" t="s">
        <v>3</v>
      </c>
      <c r="C8" s="19" t="s">
        <v>4</v>
      </c>
      <c r="D8" s="8" t="s">
        <v>5</v>
      </c>
      <c r="E8" s="6" t="s">
        <v>6</v>
      </c>
      <c r="F8" s="20" t="s">
        <v>12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8" customHeight="1">
      <c r="A9" s="10">
        <v>1</v>
      </c>
      <c r="B9" s="15" t="s">
        <v>13</v>
      </c>
      <c r="C9" s="17" t="str">
        <f>HYPERLINK("http://iek5.ru/products/oborudovanije-dla-raspredelenija-energii-shkafy-boksy-i-prenadlezhnosti-k-nim-metallicheskije-obolochki-shhity-s-montazhnoj-panelju/23404/","http://iek5.ru/products/oborudovanije-dla-raspredelenija-energii-shkafy-boksy-i-prenadlezhnosti-k-nim-metallicheskije-obolochki-shhity-s-montazhnoj-panelju/23404/")</f>
        <v>http://iek5.ru/products/oborudovanije-dla-raspredelenija-energii-shkafy-boksy-i-prenadlezhnosti-k-nim-metallicheskije-obolochki-shhity-s-montazhnoj-panelju/23404/</v>
      </c>
      <c r="D9" s="13" t="s">
        <v>8</v>
      </c>
      <c r="E9" s="13">
        <v>1</v>
      </c>
      <c r="F9" s="18">
        <v>2000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8" customHeight="1">
      <c r="A10" s="10">
        <v>2</v>
      </c>
      <c r="B10" s="15" t="s">
        <v>14</v>
      </c>
      <c r="C10" s="17" t="str">
        <f>HYPERLINK("http://iek5.ru/products/oborudovanije-dla-raspredelenija-energii-modulnoje-oborudovanije-avtomaticheskije-vykluchateli-do-100a-avtomaticheskije-vykluchateli-va47-29/21289/","http://iek5.ru/products/oborudovanije-dla-raspredelenija-energii-modulnoje-oborudovanije-avtomaticheskije-vykluchateli-do-100a-avtomaticheskije-vykluchateli-va47-29/21289/")</f>
        <v>http://iek5.ru/products/oborudovanije-dla-raspredelenija-energii-modulnoje-oborudovanije-avtomaticheskije-vykluchateli-do-100a-avtomaticheskije-vykluchateli-va47-29/21289/</v>
      </c>
      <c r="D10" s="13" t="s">
        <v>8</v>
      </c>
      <c r="E10" s="13">
        <v>1</v>
      </c>
      <c r="F10" s="18">
        <v>250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8" customHeight="1">
      <c r="A11" s="10">
        <v>3</v>
      </c>
      <c r="B11" s="15" t="s">
        <v>15</v>
      </c>
      <c r="C11" s="17" t="str">
        <f>HYPERLINK("http://iek5.ru/products/oborudovanije-dla-raspredelenija-energii-modulnoje-oborudovanije-avtomaticheskije-vykluchateli-do-100a-avtomaticheskije-vykluchateli-va47-29/21229/","http://iek5.ru/products/oborudovanije-dla-raspredelenija-energii-modulnoje-oborudovanije-avtomaticheskije-vykluchateli-do-100a-avtomaticheskije-vykluchateli-va47-29/21229/")</f>
        <v>http://iek5.ru/products/oborudovanije-dla-raspredelenija-energii-modulnoje-oborudovanije-avtomaticheskije-vykluchateli-do-100a-avtomaticheskije-vykluchateli-va47-29/21229/</v>
      </c>
      <c r="D11" s="13" t="s">
        <v>8</v>
      </c>
      <c r="E11" s="13">
        <v>1</v>
      </c>
      <c r="F11" s="18">
        <v>100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8" customHeight="1">
      <c r="A12" s="10">
        <v>4</v>
      </c>
      <c r="B12" s="15" t="s">
        <v>16</v>
      </c>
      <c r="C12" s="17" t="str">
        <f>HYPERLINK("http://iek5.ru/products/oborudovanije-dla-raspredelenija-energii-shkafy-boksy-i-prenadlezhnosti-k-nim-prinadlezhnosti-dla-raspredelitelnyh-shkafov-din-rejki/20996/","http://iek5.ru/products/oborudovanije-dla-raspredelenija-energii-shkafy-boksy-i-prenadlezhnosti-k-nim-prinadlezhnosti-dla-raspredelitelnyh-shkafov-din-rejki/20996/")</f>
        <v>http://iek5.ru/products/oborudovanije-dla-raspredelenija-energii-shkafy-boksy-i-prenadlezhnosti-k-nim-prinadlezhnosti-dla-raspredelitelnyh-shkafov-din-rejki/20996/</v>
      </c>
      <c r="D12" s="13" t="s">
        <v>8</v>
      </c>
      <c r="E12" s="13">
        <v>3</v>
      </c>
      <c r="F12" s="18">
        <v>20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8" customHeight="1">
      <c r="A13" s="10">
        <v>5</v>
      </c>
      <c r="B13" s="15" t="s">
        <v>17</v>
      </c>
      <c r="C13" s="21" t="str">
        <f>HYPERLINK("http://iek5.ru/products/oborudovanije-dla-raspredelenija-energii-kabelenesushhije-sistemy-kabel-kanaly-i-aksessuary-perforirovannyj-kabel-kanal-serii-impakt/22735/","http://iek5.ru/products/oborudovanije-dla-raspredelenija-energii-kabelenesushhije-sistemy-kabel-kanaly-i-aksessuary-perforirovannyj-kabel-kanal-serii-impakt/22735/")</f>
        <v>http://iek5.ru/products/oborudovanije-dla-raspredelenija-energii-kabelenesushhije-sistemy-kabel-kanaly-i-aksessuary-perforirovannyj-kabel-kanal-serii-impakt/22735/</v>
      </c>
      <c r="D13" s="13" t="s">
        <v>18</v>
      </c>
      <c r="E13" s="13">
        <v>1.5</v>
      </c>
      <c r="F13" s="18">
        <v>80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8" customHeight="1">
      <c r="A14" s="10">
        <v>6</v>
      </c>
      <c r="B14" s="15" t="s">
        <v>19</v>
      </c>
      <c r="C14" s="17" t="str">
        <f>HYPERLINK("http://iek5.ru/products/oborudovanije-dla-raspredelenija-energii-shkafy-boksy-i-prenadlezhnosti-k-nim-prinadlezhnosti-dla-raspredelitelnyh-shkafov-shiny-nulevyje-v-korpuse/27847/","http://iek5.ru/products/oborudovanije-dla-raspredelenija-energii-shkafy-boksy-i-prenadlezhnosti-k-nim-prinadlezhnosti-dla-raspredelitelnyh-shkafov-shiny-nulevyje-v-korpuse/27847/")</f>
        <v>http://iek5.ru/products/oborudovanije-dla-raspredelenija-energii-shkafy-boksy-i-prenadlezhnosti-k-nim-prinadlezhnosti-dla-raspredelitelnyh-shkafov-shiny-nulevyje-v-korpuse/27847/</v>
      </c>
      <c r="D14" s="13" t="s">
        <v>8</v>
      </c>
      <c r="E14" s="13">
        <v>1</v>
      </c>
      <c r="F14" s="18">
        <v>350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38" customFormat="1" ht="18" customHeight="1">
      <c r="A15" s="10">
        <v>7</v>
      </c>
      <c r="B15" s="33" t="s">
        <v>20</v>
      </c>
      <c r="C15" s="39" t="str">
        <f>HYPERLINK("http://iek5.ru/products/oborudovanije-dla-promyshlennyh-ustanovok-kommutacionnoje-oborudovanije-kontaktory-malogabaritnyje-serii-kmi/23104/","http://iek5.ru/products/oborudovanije-dla-promyshlennyh-ustanovok-kommutacionnoje-oborudovanije-kontaktory-malogabaritnyje-serii-kmi/23104/")</f>
        <v>http://iek5.ru/products/oborudovanije-dla-promyshlennyh-ustanovok-kommutacionnoje-oborudovanije-kontaktory-malogabaritnyje-serii-kmi/23104/</v>
      </c>
      <c r="D15" s="35" t="s">
        <v>8</v>
      </c>
      <c r="E15" s="35">
        <v>2</v>
      </c>
      <c r="F15" s="36">
        <v>450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18" s="38" customFormat="1" ht="18" customHeight="1">
      <c r="A16" s="10">
        <v>9</v>
      </c>
      <c r="B16" s="33" t="s">
        <v>21</v>
      </c>
      <c r="C16" s="41" t="str">
        <f>HYPERLINK("http://iek5.ru/products/oborudovanije-dla-promyshlennyh-ustanovok-ustrojstva-zashhity-dvigatelej-rele-elektroteplovoje-serii-rti/26113/","http://iek5.ru/products/oborudovanije-dla-promyshlennyh-ustanovok-ustrojstva-zashhity-dvigatelej-rele-elektroteplovoje-serii-rti/26113/")</f>
        <v>http://iek5.ru/products/oborudovanije-dla-promyshlennyh-ustanovok-ustrojstva-zashhity-dvigatelej-rele-elektroteplovoje-serii-rti/26113/</v>
      </c>
      <c r="D16" s="35" t="s">
        <v>8</v>
      </c>
      <c r="E16" s="35">
        <v>1</v>
      </c>
      <c r="F16" s="36">
        <v>500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</row>
    <row r="17" spans="1:18" s="38" customFormat="1" ht="18" customHeight="1">
      <c r="A17" s="10">
        <v>10</v>
      </c>
      <c r="B17" s="33" t="s">
        <v>22</v>
      </c>
      <c r="C17" s="41" t="str">
        <f>HYPERLINK("http://iek5.ru/products/oborudovanije-dla-promyshlennyh-ustanovok-kommutacionnoje-oborudovanije-dopolnitelnyje-ustrojstva-dla-kontaktorov-kmi-i-kti-katushki-upravlenija-dla-kontaktorov-kmi-i-kti--mehanizmy-blokirovki-dla-reversivnoj-skhemy-kmi/24539/","http://iek5.ru/products/oborudovanije-dla-promyshlennyh-ustanovok-kommutacionnoje-oborudovanije-dopolnitelnyje-ustrojstva-dla-kontaktorov-kmi-i-kti-katushki-upravlenija-dla-kontaktorov-kmi-i-kti--mehanizmy-blokirovki-dla-reversivnoj-skhemy-kmi/24539/")</f>
        <v>http://iek5.ru/products/oborudovanije-dla-promyshlennyh-ustanovok-kommutacionnoje-oborudovanije-dopolnitelnyje-ustrojstva-dla-kontaktorov-kmi-i-kti-katushki-upravlenija-dla-kontaktorov-kmi-i-kti--mehanizmy-blokirovki-dla-reversivnoj-skhemy-kmi/24539/</v>
      </c>
      <c r="D17" s="35" t="s">
        <v>8</v>
      </c>
      <c r="E17" s="35">
        <v>1</v>
      </c>
      <c r="F17" s="36">
        <v>180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8" s="38" customFormat="1" ht="18" customHeight="1">
      <c r="A18" s="10">
        <v>11</v>
      </c>
      <c r="B18" s="33" t="s">
        <v>24</v>
      </c>
      <c r="C18" s="43" t="str">
        <f>HYPERLINK("http://iek5.ru/products/oborudovanije-dla-raspredelenija-energii-shkafy-boksy-i-prenadlezhnosti-k-nim-prinadlezhnosti-dla-raspredelitelnyh-shkafov-salniki/26417/","http://iek5.ru/products/oborudovanije-dla-raspredelenija-energii-shkafy-boksy-i-prenadlezhnosti-k-nim-prinadlezhnosti-dla-raspredelitelnyh-shkafov-salniki/26417/")</f>
        <v>http://iek5.ru/products/oborudovanije-dla-raspredelenija-energii-shkafy-boksy-i-prenadlezhnosti-k-nim-prinadlezhnosti-dla-raspredelitelnyh-shkafov-salniki/26417/</v>
      </c>
      <c r="D18" s="35" t="s">
        <v>8</v>
      </c>
      <c r="E18" s="35">
        <v>3</v>
      </c>
      <c r="F18" s="36">
        <v>10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</row>
    <row r="19" spans="1:18" ht="18" customHeight="1">
      <c r="A19" s="10">
        <v>12</v>
      </c>
      <c r="B19" s="15" t="s">
        <v>25</v>
      </c>
      <c r="C19" s="17" t="str">
        <f>HYPERLINK("http://iek5.ru/products/oborudovanije-dla-raspredelenija-energii-shkafy-boksy-i-prenadlezhnosti-k-nim-prinadlezhnosti-dla-raspredelitelnyh-shkafov-ogranichiteli-na-din-rejku/24910/","http://iek5.ru/products/oborudovanije-dla-raspredelenija-energii-shkafy-boksy-i-prenadlezhnosti-k-nim-prinadlezhnosti-dla-raspredelitelnyh-shkafov-ogranichiteli-na-din-rejku/24910/")</f>
        <v>http://iek5.ru/products/oborudovanije-dla-raspredelenija-energii-shkafy-boksy-i-prenadlezhnosti-k-nim-prinadlezhnosti-dla-raspredelitelnyh-shkafov-ogranichiteli-na-din-rejku/24910/</v>
      </c>
      <c r="D19" s="13" t="s">
        <v>8</v>
      </c>
      <c r="E19" s="13">
        <v>6</v>
      </c>
      <c r="F19" s="18">
        <v>15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8" customHeight="1">
      <c r="A20" s="10">
        <v>13</v>
      </c>
      <c r="B20" s="15" t="s">
        <v>26</v>
      </c>
      <c r="C20" s="17" t="str">
        <f>HYPERLINK("http://iek5.ru/products/oborudovanije-dla-raspredelenija-energii-shkafy-boksy-i-prenadlezhnosti-k-nim-prinadlezhnosti-dla-raspredelitelnyh-shkafov-klemmnyje-zazhimy-serii-zni/22636/","http://iek5.ru/products/oborudovanije-dla-raspredelenija-energii-shkafy-boksy-i-prenadlezhnosti-k-nim-prinadlezhnosti-dla-raspredelitelnyh-shkafov-klemmnyje-zazhimy-serii-zni/22636/")</f>
        <v>http://iek5.ru/products/oborudovanije-dla-raspredelenija-energii-shkafy-boksy-i-prenadlezhnosti-k-nim-prinadlezhnosti-dla-raspredelitelnyh-shkafov-klemmnyje-zazhimy-serii-zni/22636/</v>
      </c>
      <c r="D20" s="13" t="s">
        <v>8</v>
      </c>
      <c r="E20" s="13">
        <v>17</v>
      </c>
      <c r="F20" s="18">
        <v>15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8" customHeight="1">
      <c r="A21" s="10">
        <v>14</v>
      </c>
      <c r="B21" s="15" t="s">
        <v>27</v>
      </c>
      <c r="C21" s="17" t="str">
        <f>HYPERLINK("http://iek5.ru/products/oborudovanije-dla-raspredelenija-energii-shkafy-boksy-i-prenadlezhnosti-k-nim-prinadlezhnosti-dla-raspredelitelnyh-shkafov-klemmnyje-zazhimy-serii-zni/22471/","http://iek5.ru/products/oborudovanije-dla-raspredelenija-energii-shkafy-boksy-i-prenadlezhnosti-k-nim-prinadlezhnosti-dla-raspredelitelnyh-shkafov-klemmnyje-zazhimy-serii-zni/22471/")</f>
        <v>http://iek5.ru/products/oborudovanije-dla-raspredelenija-energii-shkafy-boksy-i-prenadlezhnosti-k-nim-prinadlezhnosti-dla-raspredelitelnyh-shkafov-klemmnyje-zazhimy-serii-zni/22471/</v>
      </c>
      <c r="D21" s="13" t="s">
        <v>8</v>
      </c>
      <c r="E21" s="13">
        <v>1</v>
      </c>
      <c r="F21" s="18">
        <v>10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8" customHeight="1">
      <c r="A22" s="10">
        <v>15</v>
      </c>
      <c r="B22" s="15" t="s">
        <v>118</v>
      </c>
      <c r="C22" s="16"/>
      <c r="D22" s="13" t="s">
        <v>8</v>
      </c>
      <c r="E22" s="13">
        <v>1</v>
      </c>
      <c r="F22" s="1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5.5">
      <c r="A23" s="10">
        <v>16</v>
      </c>
      <c r="B23" s="15" t="s">
        <v>57</v>
      </c>
      <c r="C23" s="17" t="str">
        <f>HYPERLINK("http://iek5.ru/products/oborudovanije-dla-raspredelenija-energii-modulnoje-oborudovanije-zvonok-zd-47/22667/","http://iek5.ru/products/oborudovanije-dla-raspredelenija-energii-modulnoje-oborudovanije-zvonok-zd-47/22667/")</f>
        <v>http://iek5.ru/products/oborudovanije-dla-raspredelenija-energii-modulnoje-oborudovanije-zvonok-zd-47/22667/</v>
      </c>
      <c r="D23" s="13" t="s">
        <v>8</v>
      </c>
      <c r="E23" s="13">
        <v>1</v>
      </c>
      <c r="F23" s="18">
        <v>150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25.5" customHeight="1">
      <c r="A24" s="10">
        <v>17</v>
      </c>
      <c r="B24" s="26" t="s">
        <v>114</v>
      </c>
      <c r="C24" s="17" t="str">
        <f>HYPERLINK("https://mall.industry.siemens.com/mall/en/WW/Catalog/Product/6ED1052-2FB00-0BA8","https://mall.industry.siemens.com/mall/en/WW/Catalog/Product/6ED1052-2FB00-0BA8")</f>
        <v>https://mall.industry.siemens.com/mall/en/WW/Catalog/Product/6ED1052-2FB00-0BA8</v>
      </c>
      <c r="D24" s="13" t="s">
        <v>8</v>
      </c>
      <c r="E24" s="13">
        <v>1</v>
      </c>
      <c r="F24" s="18">
        <v>8000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5">
      <c r="A25" s="10">
        <v>18</v>
      </c>
      <c r="B25" s="27" t="s">
        <v>58</v>
      </c>
      <c r="C25" s="28" t="s">
        <v>9</v>
      </c>
      <c r="D25" s="29" t="s">
        <v>8</v>
      </c>
      <c r="E25" s="29">
        <v>2</v>
      </c>
      <c r="F25" s="30">
        <v>1000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ht="38.25">
      <c r="A26" s="10">
        <v>19</v>
      </c>
      <c r="B26" s="15" t="s">
        <v>59</v>
      </c>
      <c r="C26" s="17" t="str">
        <f>HYPERLINK("http://iek5.ru/products/oborudovanije-dla-promyshlennyh-ustanovok-ustrojstva-podachi-komand-i-signalov-svetosignalnyje-indikatory-knopki-upravlenija-i-perekluchateli/23952/","http://iek5.ru/products/oborudovanije-dla-promyshlennyh-ustanovok-ustrojstva-podachi-komand-i-signalov-svetosignalnyje-indikatory-knopki-upravlenija-i-perekluchateli/23952/")</f>
        <v>http://iek5.ru/products/oborudovanije-dla-promyshlennyh-ustanovok-ustrojstva-podachi-komand-i-signalov-svetosignalnyje-indikatory-knopki-upravlenija-i-perekluchateli/23952/</v>
      </c>
      <c r="D26" s="13" t="s">
        <v>8</v>
      </c>
      <c r="E26" s="13">
        <v>2</v>
      </c>
      <c r="F26" s="18">
        <v>100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45">
      <c r="A27" s="10">
        <v>20</v>
      </c>
      <c r="B27" s="15" t="s">
        <v>60</v>
      </c>
      <c r="C27" s="21" t="str">
        <f>HYPERLINK("http://iek5.ru/products/oborudovanije-dla-promyshlennyh-ustanovok-ustrojstva-podachi-komand-i-signalov-svetosignalnyje-indikatory-knopki-upravlenija-i-perekluchateli/23954/","http://iek5.ru/products/oborudovanije-dla-promyshlennyh-ustanovok-ustrojstva-podachi-komand-i-signalov-svetosignalnyje-indikatory-knopki-upravlenija-i-perekluchateli/23954/")</f>
        <v>http://iek5.ru/products/oborudovanije-dla-promyshlennyh-ustanovok-ustrojstva-podachi-komand-i-signalov-svetosignalnyje-indikatory-knopki-upravlenija-i-perekluchateli/23954/</v>
      </c>
      <c r="D27" s="13" t="s">
        <v>8</v>
      </c>
      <c r="E27" s="13">
        <v>1</v>
      </c>
      <c r="F27" s="18">
        <v>120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38.25">
      <c r="A28" s="10">
        <v>21</v>
      </c>
      <c r="B28" s="15" t="s">
        <v>28</v>
      </c>
      <c r="C28" s="17" t="str">
        <f>HYPERLINK("http://iek5.ru/products/oborudovanije-dla-promyshlennyh-ustanovok-ustrojstva-podachi-komand-i-signalov-svetosignalnyje-indikatory-knopki-upravlenija-i-perekluchateli/22990/","http://iek5.ru/products/oborudovanije-dla-promyshlennyh-ustanovok-ustrojstva-podachi-komand-i-signalov-svetosignalnyje-indikatory-knopki-upravlenija-i-perekluchateli/22990/")</f>
        <v>http://iek5.ru/products/oborudovanije-dla-promyshlennyh-ustanovok-ustrojstva-podachi-komand-i-signalov-svetosignalnyje-indikatory-knopki-upravlenija-i-perekluchateli/22990/</v>
      </c>
      <c r="D28" s="13" t="s">
        <v>8</v>
      </c>
      <c r="E28" s="13">
        <v>1</v>
      </c>
      <c r="F28" s="18">
        <v>220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45" customHeight="1">
      <c r="A29" s="10">
        <v>22</v>
      </c>
      <c r="B29" s="15" t="s">
        <v>29</v>
      </c>
      <c r="C29" s="21" t="str">
        <f>HYPERLINK("http://iek5.ru/products/oborudovanije-dla-promyshlennyh-ustanovok-ustrojstva-podachi-komand-i-signalov-svetosignalnyje-indikatory-knopki-upravlenija-i-perekluchateli/22989/","http://iek5.ru/products/oborudovanije-dla-promyshlennyh-ustanovok-ustrojstva-podachi-komand-i-signalov-svetosignalnyje-indikatory-knopki-upravlenija-i-perekluchateli/22989/")</f>
        <v>http://iek5.ru/products/oborudovanije-dla-promyshlennyh-ustanovok-ustrojstva-podachi-komand-i-signalov-svetosignalnyje-indikatory-knopki-upravlenija-i-perekluchateli/22989/</v>
      </c>
      <c r="D29" s="13" t="s">
        <v>8</v>
      </c>
      <c r="E29" s="13">
        <v>2</v>
      </c>
      <c r="F29" s="18">
        <v>250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9.5" customHeight="1">
      <c r="A30" s="10">
        <v>23</v>
      </c>
      <c r="B30" s="15" t="s">
        <v>30</v>
      </c>
      <c r="C30" s="17" t="str">
        <f>HYPERLINK("http://iek5.ru/products/obshheje-silovyje-razemy-silovyje-razjemy-serii-magnum/26237/","http://iek5.ru/products/obshheje-silovyje-razemy-silovyje-razjemy-serii-magnum/26237/")</f>
        <v>http://iek5.ru/products/obshheje-silovyje-razemy-silovyje-razjemy-serii-magnum/26237/</v>
      </c>
      <c r="D30" s="13" t="s">
        <v>8</v>
      </c>
      <c r="E30" s="13">
        <v>1</v>
      </c>
      <c r="F30" s="18">
        <v>210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">
      <c r="A31" s="10">
        <v>24</v>
      </c>
      <c r="B31" s="15" t="s">
        <v>105</v>
      </c>
      <c r="C31" s="32" t="s">
        <v>104</v>
      </c>
      <c r="D31" s="13" t="s">
        <v>8</v>
      </c>
      <c r="E31" s="13">
        <v>1</v>
      </c>
      <c r="F31" s="18">
        <v>250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8" customHeight="1">
      <c r="A32" s="10">
        <v>25</v>
      </c>
      <c r="B32" s="15" t="s">
        <v>106</v>
      </c>
      <c r="C32" s="32" t="s">
        <v>104</v>
      </c>
      <c r="D32" s="13" t="s">
        <v>8</v>
      </c>
      <c r="E32" s="13">
        <v>1</v>
      </c>
      <c r="F32" s="18">
        <v>250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9.5" customHeight="1">
      <c r="A33" s="10">
        <v>26</v>
      </c>
      <c r="B33" s="15" t="s">
        <v>107</v>
      </c>
      <c r="C33" s="32" t="s">
        <v>104</v>
      </c>
      <c r="D33" s="13" t="s">
        <v>8</v>
      </c>
      <c r="E33" s="13">
        <v>1</v>
      </c>
      <c r="F33" s="18">
        <v>250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9.5" customHeight="1">
      <c r="A34" s="10">
        <v>27</v>
      </c>
      <c r="B34" s="15" t="s">
        <v>117</v>
      </c>
      <c r="C34" s="17" t="str">
        <f>HYPERLINK("http://iek5.ru/products/prochije-tovary-iek/22351/","http://iek5.ru/products/prochije-tovary-iek/22351/")</f>
        <v>http://iek5.ru/products/prochije-tovary-iek/22351/</v>
      </c>
      <c r="D34" s="13" t="s">
        <v>8</v>
      </c>
      <c r="E34" s="13">
        <v>4</v>
      </c>
      <c r="F34" s="1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38.25">
      <c r="A35" s="10">
        <v>28</v>
      </c>
      <c r="B35" s="15" t="s">
        <v>31</v>
      </c>
      <c r="C35" s="17" t="str">
        <f>HYPERLINK("http://iek5.ru/products/oborudovanije-dla-promyshlennyh-ustanovok-ustrojstva-podachi-komand-i-signalov-korpusa-postov-kp-dla-ustanovki-knopok-upravlenija/23347/","http://iek5.ru/products/oborudovanije-dla-promyshlennyh-ustanovok-ustrojstva-podachi-komand-i-signalov-korpusa-postov-kp-dla-ustanovki-knopok-upravlenija/23347/")</f>
        <v>http://iek5.ru/products/oborudovanije-dla-promyshlennyh-ustanovok-ustrojstva-podachi-komand-i-signalov-korpusa-postov-kp-dla-ustanovki-knopok-upravlenija/23347/</v>
      </c>
      <c r="D35" s="13" t="s">
        <v>8</v>
      </c>
      <c r="E35" s="13">
        <v>2</v>
      </c>
      <c r="F35" s="18">
        <v>150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">
      <c r="A36" s="10">
        <v>29</v>
      </c>
      <c r="B36" s="15" t="s">
        <v>32</v>
      </c>
      <c r="C36" s="22" t="str">
        <f>HYPERLINK("http://iek.ru/products/catalog/detail.php?ID=9198","http://iek.ru/products/catalog/detail.php?ID=9198")</f>
        <v>http://iek.ru/products/catalog/detail.php?ID=9198</v>
      </c>
      <c r="D36" s="10" t="s">
        <v>23</v>
      </c>
      <c r="E36" s="10">
        <v>1.5</v>
      </c>
      <c r="F36" s="14">
        <v>50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25.5">
      <c r="A37" s="10">
        <v>30</v>
      </c>
      <c r="B37" s="15" t="s">
        <v>33</v>
      </c>
      <c r="C37" s="22" t="str">
        <f>HYPERLINK("http://iek5.ru/products/oborudovanije-dla-raspredelenija-energii-kabelenesushhije-sistemy-aksessuary-dla-metallicheskih-lotkov-kronshtejn/30289/","http://iek5.ru/products/oborudovanije-dla-raspredelenija-energii-kabelenesushhije-sistemy-aksessuary-dla-metallicheskih-lotkov-kronshtejn/30289/")</f>
        <v>http://iek5.ru/products/oborudovanije-dla-raspredelenija-energii-kabelenesushhije-sistemy-aksessuary-dla-metallicheskih-lotkov-kronshtejn/30289/</v>
      </c>
      <c r="D37" s="10" t="s">
        <v>8</v>
      </c>
      <c r="E37" s="10">
        <v>4</v>
      </c>
      <c r="F37" s="14">
        <v>450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42.75" customHeight="1">
      <c r="A38" s="10">
        <v>31</v>
      </c>
      <c r="B38" s="15" t="s">
        <v>34</v>
      </c>
      <c r="C38" s="22" t="str">
        <f>HYPERLINK("http://iek5.ru/products/oborudovanije-dla-raspredelenija-energii-kabelenesushhije-sistemy-aksessuary-dla-metallicheskih-lotkov-aksessuary-dla-metallicheskih-lotkov-bolty/27000/","http://iek5.ru/products/oborudovanije-dla-raspredelenija-energii-kabelenesushhije-sistemy-aksessuary-dla-metallicheskih-lotkov-aksessuary-dla-metallicheskih-lotkov-bolty/27000/")</f>
        <v>http://iek5.ru/products/oborudovanije-dla-raspredelenija-energii-kabelenesushhije-sistemy-aksessuary-dla-metallicheskih-lotkov-aksessuary-dla-metallicheskih-lotkov-bolty/27000/</v>
      </c>
      <c r="D38" s="10" t="s">
        <v>8</v>
      </c>
      <c r="E38" s="10">
        <v>10</v>
      </c>
      <c r="F38" s="14">
        <v>35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2.75" customHeight="1">
      <c r="A39" s="10">
        <v>32</v>
      </c>
      <c r="B39" s="15" t="s">
        <v>35</v>
      </c>
      <c r="C39" s="32" t="s">
        <v>100</v>
      </c>
      <c r="D39" s="13" t="s">
        <v>23</v>
      </c>
      <c r="E39" s="13">
        <v>2</v>
      </c>
      <c r="F39" s="18">
        <v>100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2.75" customHeight="1">
      <c r="A40" s="10">
        <v>33</v>
      </c>
      <c r="B40" s="15" t="s">
        <v>36</v>
      </c>
      <c r="C40" s="32" t="s">
        <v>100</v>
      </c>
      <c r="D40" s="13" t="s">
        <v>23</v>
      </c>
      <c r="E40" s="13">
        <v>2</v>
      </c>
      <c r="F40" s="18">
        <v>100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18" ht="12.75" customHeight="1">
      <c r="A41" s="10">
        <v>34</v>
      </c>
      <c r="B41" s="15" t="s">
        <v>101</v>
      </c>
      <c r="C41" s="32" t="s">
        <v>100</v>
      </c>
      <c r="D41" s="13" t="s">
        <v>8</v>
      </c>
      <c r="E41" s="13">
        <v>2</v>
      </c>
      <c r="F41" s="18">
        <v>100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spans="1:18" ht="12.75" customHeight="1">
      <c r="A42" s="10">
        <v>35</v>
      </c>
      <c r="B42" s="15" t="s">
        <v>37</v>
      </c>
      <c r="C42" s="32" t="s">
        <v>102</v>
      </c>
      <c r="D42" s="13" t="s">
        <v>23</v>
      </c>
      <c r="E42" s="13">
        <v>2</v>
      </c>
      <c r="F42" s="18">
        <v>100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8" ht="18" customHeight="1">
      <c r="A43" s="10">
        <v>36</v>
      </c>
      <c r="B43" s="15" t="s">
        <v>38</v>
      </c>
      <c r="C43" s="17" t="str">
        <f>HYPERLINK("http://iek5.ru/products/oborudovanije-dla-raspredelenija-energii-kabelenesushhije-sistemy-truby-dla-prokladki-kabela-aksessuary-dla-trub-ip40/25694/","http://iek5.ru/products/oborudovanije-dla-raspredelenija-energii-kabelenesushhije-sistemy-truby-dla-prokladki-kabela-aksessuary-dla-trub-ip40/25694/")</f>
        <v>http://iek5.ru/products/oborudovanije-dla-raspredelenija-energii-kabelenesushhije-sistemy-truby-dla-prokladki-kabela-aksessuary-dla-trub-ip40/25694/</v>
      </c>
      <c r="D43" s="13" t="s">
        <v>8</v>
      </c>
      <c r="E43" s="13">
        <v>2</v>
      </c>
      <c r="F43" s="18">
        <v>50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">
      <c r="A44" s="10">
        <v>37</v>
      </c>
      <c r="B44" s="15" t="s">
        <v>39</v>
      </c>
      <c r="C44" s="32" t="s">
        <v>102</v>
      </c>
      <c r="D44" s="13" t="s">
        <v>23</v>
      </c>
      <c r="E44" s="13">
        <v>2</v>
      </c>
      <c r="F44" s="18">
        <v>15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spans="1:18" ht="12.75" customHeight="1">
      <c r="A45" s="10">
        <v>38</v>
      </c>
      <c r="B45" s="15" t="s">
        <v>40</v>
      </c>
      <c r="C45" s="17" t="str">
        <f>HYPERLINK("http://iek5.ru/products/prochije-tovary-iek/22351/","http://iek5.ru/products/prochije-tovary-iek/22351/")</f>
        <v>http://iek5.ru/products/prochije-tovary-iek/22351/</v>
      </c>
      <c r="D45" s="13" t="s">
        <v>8</v>
      </c>
      <c r="E45" s="13">
        <v>10</v>
      </c>
      <c r="F45" s="18">
        <v>2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ht="12.75" customHeight="1">
      <c r="A46" s="10">
        <v>39</v>
      </c>
      <c r="B46" s="15" t="s">
        <v>116</v>
      </c>
      <c r="C46" s="32" t="s">
        <v>102</v>
      </c>
      <c r="D46" s="13" t="s">
        <v>23</v>
      </c>
      <c r="E46" s="13">
        <v>1</v>
      </c>
      <c r="F46" s="18">
        <v>1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spans="1:18" ht="12.75" customHeight="1">
      <c r="A47" s="10">
        <v>40</v>
      </c>
      <c r="B47" s="15" t="s">
        <v>41</v>
      </c>
      <c r="C47" s="16" t="s">
        <v>9</v>
      </c>
      <c r="D47" s="13" t="s">
        <v>42</v>
      </c>
      <c r="E47" s="13">
        <v>14</v>
      </c>
      <c r="F47" s="18">
        <v>1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spans="1:18" ht="12.75" customHeight="1">
      <c r="A48" s="10">
        <v>41</v>
      </c>
      <c r="B48" s="15" t="s">
        <v>43</v>
      </c>
      <c r="C48" s="16" t="s">
        <v>9</v>
      </c>
      <c r="D48" s="13" t="s">
        <v>42</v>
      </c>
      <c r="E48" s="13">
        <v>80</v>
      </c>
      <c r="F48" s="18">
        <v>1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spans="1:18" ht="12.75" customHeight="1">
      <c r="A49" s="10">
        <v>42</v>
      </c>
      <c r="B49" s="15" t="s">
        <v>44</v>
      </c>
      <c r="C49" s="16" t="s">
        <v>9</v>
      </c>
      <c r="D49" s="13" t="s">
        <v>23</v>
      </c>
      <c r="E49" s="13">
        <v>3</v>
      </c>
      <c r="F49" s="18">
        <v>10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spans="1:18" ht="12.75" customHeight="1">
      <c r="A50" s="10">
        <v>43</v>
      </c>
      <c r="B50" s="15" t="s">
        <v>45</v>
      </c>
      <c r="C50" s="16" t="s">
        <v>9</v>
      </c>
      <c r="D50" s="13" t="s">
        <v>23</v>
      </c>
      <c r="E50" s="13">
        <v>5</v>
      </c>
      <c r="F50" s="18">
        <v>10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spans="1:18" ht="12.75" customHeight="1">
      <c r="A51" s="10">
        <v>44</v>
      </c>
      <c r="B51" s="15" t="s">
        <v>46</v>
      </c>
      <c r="C51" s="16" t="s">
        <v>9</v>
      </c>
      <c r="D51" s="13" t="s">
        <v>23</v>
      </c>
      <c r="E51" s="13">
        <v>1</v>
      </c>
      <c r="F51" s="18">
        <v>10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spans="1:18" ht="12.75" customHeight="1">
      <c r="A52" s="10">
        <v>45</v>
      </c>
      <c r="B52" s="15" t="s">
        <v>47</v>
      </c>
      <c r="C52" s="16" t="s">
        <v>9</v>
      </c>
      <c r="D52" s="13" t="s">
        <v>23</v>
      </c>
      <c r="E52" s="13">
        <v>8</v>
      </c>
      <c r="F52" s="18">
        <v>10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spans="1:18" ht="12.75" customHeight="1">
      <c r="A53" s="10">
        <v>46</v>
      </c>
      <c r="B53" s="15" t="s">
        <v>48</v>
      </c>
      <c r="C53" s="16" t="s">
        <v>9</v>
      </c>
      <c r="D53" s="13" t="s">
        <v>23</v>
      </c>
      <c r="E53" s="13">
        <v>1</v>
      </c>
      <c r="F53" s="18">
        <v>10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spans="1:18" s="38" customFormat="1" ht="12.75" customHeight="1">
      <c r="A54" s="10">
        <v>47</v>
      </c>
      <c r="B54" s="33" t="s">
        <v>49</v>
      </c>
      <c r="C54" s="34" t="s">
        <v>9</v>
      </c>
      <c r="D54" s="35" t="s">
        <v>23</v>
      </c>
      <c r="E54" s="35">
        <v>3</v>
      </c>
      <c r="F54" s="36">
        <v>10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 ht="12.75" customHeight="1">
      <c r="A55" s="10">
        <v>48</v>
      </c>
      <c r="B55" s="15" t="s">
        <v>50</v>
      </c>
      <c r="C55" s="16" t="s">
        <v>9</v>
      </c>
      <c r="D55" s="13" t="s">
        <v>23</v>
      </c>
      <c r="E55" s="13">
        <v>25</v>
      </c>
      <c r="F55" s="18">
        <v>10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spans="1:18" ht="12.75" customHeight="1">
      <c r="A56" s="10">
        <v>49</v>
      </c>
      <c r="B56" s="15" t="s">
        <v>51</v>
      </c>
      <c r="C56" s="16" t="s">
        <v>9</v>
      </c>
      <c r="D56" s="13" t="s">
        <v>23</v>
      </c>
      <c r="E56" s="13">
        <v>12</v>
      </c>
      <c r="F56" s="18">
        <v>20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ht="12.75" customHeight="1">
      <c r="A57" s="10">
        <v>50</v>
      </c>
      <c r="B57" s="15" t="s">
        <v>103</v>
      </c>
      <c r="C57" s="16" t="s">
        <v>9</v>
      </c>
      <c r="D57" s="13" t="s">
        <v>23</v>
      </c>
      <c r="E57" s="13">
        <v>5</v>
      </c>
      <c r="F57" s="18">
        <v>20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spans="1:18" ht="45" customHeight="1">
      <c r="A58" s="10">
        <v>51</v>
      </c>
      <c r="B58" s="15" t="s">
        <v>108</v>
      </c>
      <c r="C58" s="24" t="str">
        <f>HYPERLINK("http://iek5.ru/products/obshheje-izdelija-dla-montazha-elektroprovodki-nakonechniki-otvetviteli-sojediniteli-nakonechniki-gilzy-je-mednyje-luzhenyje/24801/","http://iek5.ru/products/obshheje-izdelija-dla-montazha-elektroprovodki-nakonechniki-otvetviteli-sojediniteli-nakonechniki-gilzy-je-mednyje-luzhenyje/24801/")</f>
        <v>http://iek5.ru/products/obshheje-izdelija-dla-montazha-elektroprovodki-nakonechniki-otvetviteli-sojediniteli-nakonechniki-gilzy-je-mednyje-luzhenyje/24801/</v>
      </c>
      <c r="D58" s="10" t="s">
        <v>8</v>
      </c>
      <c r="E58" s="10">
        <v>4</v>
      </c>
      <c r="F58" s="14">
        <v>70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25.5" customHeight="1">
      <c r="A59" s="10">
        <v>52</v>
      </c>
      <c r="B59" s="15" t="s">
        <v>109</v>
      </c>
      <c r="C59" s="17" t="s">
        <v>52</v>
      </c>
      <c r="D59" s="10" t="s">
        <v>8</v>
      </c>
      <c r="E59" s="10">
        <v>80</v>
      </c>
      <c r="F59" s="14">
        <v>100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spans="1:18" ht="38.25" customHeight="1">
      <c r="A60" s="10">
        <v>53</v>
      </c>
      <c r="B60" s="15" t="s">
        <v>110</v>
      </c>
      <c r="C60" s="17" t="s">
        <v>53</v>
      </c>
      <c r="D60" s="10" t="s">
        <v>8</v>
      </c>
      <c r="E60" s="10">
        <v>20</v>
      </c>
      <c r="F60" s="14">
        <v>100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spans="1:18" ht="25.5" customHeight="1">
      <c r="A61" s="10">
        <v>54</v>
      </c>
      <c r="B61" s="15" t="s">
        <v>111</v>
      </c>
      <c r="C61" s="17" t="s">
        <v>54</v>
      </c>
      <c r="D61" s="10" t="s">
        <v>8</v>
      </c>
      <c r="E61" s="10">
        <v>50</v>
      </c>
      <c r="F61" s="14">
        <v>100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spans="1:18" ht="38.25" customHeight="1">
      <c r="A62" s="10">
        <v>55</v>
      </c>
      <c r="B62" s="15" t="s">
        <v>112</v>
      </c>
      <c r="C62" s="17" t="s">
        <v>55</v>
      </c>
      <c r="D62" s="10" t="s">
        <v>8</v>
      </c>
      <c r="E62" s="10">
        <v>10</v>
      </c>
      <c r="F62" s="14">
        <v>100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spans="1:18" ht="12.75" customHeight="1">
      <c r="A63" s="10">
        <v>56</v>
      </c>
      <c r="B63" s="15" t="s">
        <v>113</v>
      </c>
      <c r="C63" s="17" t="s">
        <v>56</v>
      </c>
      <c r="D63" s="13" t="s">
        <v>42</v>
      </c>
      <c r="E63" s="10">
        <v>50</v>
      </c>
      <c r="F63" s="14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12.75" customHeight="1">
      <c r="A64" s="10"/>
      <c r="B64" s="15"/>
      <c r="C64" s="17"/>
      <c r="D64" s="13"/>
      <c r="E64" s="10"/>
      <c r="F64" s="14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spans="1:18" ht="12.75" customHeight="1">
      <c r="A65" s="50" t="s">
        <v>61</v>
      </c>
      <c r="B65" s="49"/>
      <c r="C65" s="49"/>
      <c r="D65" s="49"/>
      <c r="E65" s="49"/>
      <c r="F65" s="49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25.5" customHeight="1">
      <c r="A66" s="6" t="s">
        <v>62</v>
      </c>
      <c r="B66" s="7" t="s">
        <v>3</v>
      </c>
      <c r="C66" s="8" t="s">
        <v>4</v>
      </c>
      <c r="D66" s="8" t="s">
        <v>5</v>
      </c>
      <c r="E66" s="6" t="s">
        <v>6</v>
      </c>
      <c r="F66" s="9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" customHeight="1">
      <c r="A67" s="44">
        <v>1</v>
      </c>
      <c r="B67" s="33" t="s">
        <v>63</v>
      </c>
      <c r="C67" s="45" t="s">
        <v>64</v>
      </c>
      <c r="D67" s="35" t="s">
        <v>8</v>
      </c>
      <c r="E67" s="35">
        <v>1</v>
      </c>
      <c r="F67" s="18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" customHeight="1">
      <c r="A68" s="44">
        <v>2</v>
      </c>
      <c r="B68" s="33" t="s">
        <v>65</v>
      </c>
      <c r="C68" s="43" t="str">
        <f>HYPERLINK("http://iek5.ru/products/obshheje-instrument-passatizhi/30613/","http://iek5.ru/products/obshheje-instrument-passatizhi/30613/")</f>
        <v>http://iek5.ru/products/obshheje-instrument-passatizhi/30613/</v>
      </c>
      <c r="D68" s="35" t="s">
        <v>8</v>
      </c>
      <c r="E68" s="35">
        <v>1</v>
      </c>
      <c r="F68" s="1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" customHeight="1">
      <c r="A69" s="44">
        <v>3</v>
      </c>
      <c r="B69" s="33" t="s">
        <v>66</v>
      </c>
      <c r="C69" s="45" t="s">
        <v>64</v>
      </c>
      <c r="D69" s="35" t="s">
        <v>8</v>
      </c>
      <c r="E69" s="35">
        <v>1</v>
      </c>
      <c r="F69" s="18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" customHeight="1">
      <c r="A70" s="44">
        <v>4</v>
      </c>
      <c r="B70" s="33" t="s">
        <v>67</v>
      </c>
      <c r="C70" s="43" t="str">
        <f>HYPERLINK("http://iek5.ru/products/obshheje-instrument-instrument-dla-snatija-izolacii/21594/","http://iek5.ru/products/obshheje-instrument-instrument-dla-snatija-izolacii/21594/")</f>
        <v>http://iek5.ru/products/obshheje-instrument-instrument-dla-snatija-izolacii/21594/</v>
      </c>
      <c r="D70" s="35" t="s">
        <v>8</v>
      </c>
      <c r="E70" s="35">
        <v>1</v>
      </c>
      <c r="F70" s="18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" customHeight="1">
      <c r="A71" s="44">
        <v>6</v>
      </c>
      <c r="B71" s="33" t="s">
        <v>68</v>
      </c>
      <c r="C71" s="45" t="s">
        <v>64</v>
      </c>
      <c r="D71" s="35" t="s">
        <v>8</v>
      </c>
      <c r="E71" s="35">
        <v>1</v>
      </c>
      <c r="F71" s="1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" customHeight="1">
      <c r="A72" s="44">
        <v>7</v>
      </c>
      <c r="B72" s="33" t="s">
        <v>69</v>
      </c>
      <c r="C72" s="45" t="s">
        <v>64</v>
      </c>
      <c r="D72" s="35" t="s">
        <v>8</v>
      </c>
      <c r="E72" s="35">
        <v>1</v>
      </c>
      <c r="F72" s="18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" customHeight="1">
      <c r="A73" s="44">
        <v>8</v>
      </c>
      <c r="B73" s="33" t="s">
        <v>70</v>
      </c>
      <c r="C73" s="45" t="s">
        <v>64</v>
      </c>
      <c r="D73" s="35" t="s">
        <v>8</v>
      </c>
      <c r="E73" s="35">
        <v>1</v>
      </c>
      <c r="F73" s="18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" customHeight="1">
      <c r="A74" s="44">
        <v>9</v>
      </c>
      <c r="B74" s="33" t="s">
        <v>71</v>
      </c>
      <c r="C74" s="45" t="s">
        <v>64</v>
      </c>
      <c r="D74" s="35" t="s">
        <v>8</v>
      </c>
      <c r="E74" s="35">
        <v>1</v>
      </c>
      <c r="F74" s="18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" customHeight="1">
      <c r="A75" s="44">
        <v>10</v>
      </c>
      <c r="B75" s="33" t="s">
        <v>72</v>
      </c>
      <c r="C75" s="43" t="str">
        <f>HYPERLINK("http://iek5.ru/products/obshheje-instrument-multimetry-i-tokoizmeritelnyje-kleshhi/24583/","http://iek5.ru/products/obshheje-instrument-multimetry-i-tokoizmeritelnyje-kleshhi/24583/")</f>
        <v>http://iek5.ru/products/obshheje-instrument-multimetry-i-tokoizmeritelnyje-kleshhi/24583/</v>
      </c>
      <c r="D75" s="35" t="s">
        <v>8</v>
      </c>
      <c r="E75" s="35">
        <v>1</v>
      </c>
      <c r="F75" s="18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" customHeight="1">
      <c r="A76" s="44">
        <v>11</v>
      </c>
      <c r="B76" s="33" t="s">
        <v>73</v>
      </c>
      <c r="C76" s="45" t="s">
        <v>64</v>
      </c>
      <c r="D76" s="35" t="s">
        <v>8</v>
      </c>
      <c r="E76" s="35">
        <v>1</v>
      </c>
      <c r="F76" s="1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" customHeight="1">
      <c r="A77" s="44">
        <v>12</v>
      </c>
      <c r="B77" s="33" t="s">
        <v>74</v>
      </c>
      <c r="C77" s="45" t="s">
        <v>64</v>
      </c>
      <c r="D77" s="35" t="s">
        <v>8</v>
      </c>
      <c r="E77" s="35">
        <v>1</v>
      </c>
      <c r="F77" s="18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" customHeight="1">
      <c r="A78" s="44">
        <v>13</v>
      </c>
      <c r="B78" s="33" t="s">
        <v>75</v>
      </c>
      <c r="C78" s="45" t="s">
        <v>64</v>
      </c>
      <c r="D78" s="35" t="s">
        <v>8</v>
      </c>
      <c r="E78" s="35">
        <v>1</v>
      </c>
      <c r="F78" s="18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" customHeight="1">
      <c r="A79" s="44">
        <v>14</v>
      </c>
      <c r="B79" s="33" t="s">
        <v>76</v>
      </c>
      <c r="C79" s="45" t="s">
        <v>64</v>
      </c>
      <c r="D79" s="35" t="s">
        <v>8</v>
      </c>
      <c r="E79" s="35">
        <v>1</v>
      </c>
      <c r="F79" s="18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" customHeight="1">
      <c r="A80" s="44">
        <v>15</v>
      </c>
      <c r="B80" s="33" t="s">
        <v>77</v>
      </c>
      <c r="C80" s="45" t="s">
        <v>64</v>
      </c>
      <c r="D80" s="35" t="s">
        <v>8</v>
      </c>
      <c r="E80" s="35">
        <v>1</v>
      </c>
      <c r="F80" s="18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" customHeight="1">
      <c r="A81" s="44">
        <v>16</v>
      </c>
      <c r="B81" s="33" t="s">
        <v>78</v>
      </c>
      <c r="C81" s="45" t="s">
        <v>64</v>
      </c>
      <c r="D81" s="35" t="s">
        <v>8</v>
      </c>
      <c r="E81" s="35">
        <v>1</v>
      </c>
      <c r="F81" s="18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" customHeight="1">
      <c r="A82" s="44">
        <v>17</v>
      </c>
      <c r="B82" s="33" t="s">
        <v>79</v>
      </c>
      <c r="C82" s="45" t="s">
        <v>64</v>
      </c>
      <c r="D82" s="35" t="s">
        <v>8</v>
      </c>
      <c r="E82" s="35">
        <v>1</v>
      </c>
      <c r="F82" s="18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" customHeight="1">
      <c r="A83" s="44">
        <v>18</v>
      </c>
      <c r="B83" s="33" t="s">
        <v>80</v>
      </c>
      <c r="C83" s="43" t="str">
        <f>HYPERLINK("http://www.220-volt.ru/catalog-62251/","http://www.220-volt.ru/catalog-62251/")</f>
        <v>http://www.220-volt.ru/catalog-62251/</v>
      </c>
      <c r="D83" s="35"/>
      <c r="E83" s="35">
        <v>1</v>
      </c>
      <c r="F83" s="18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" customHeight="1">
      <c r="A84" s="44">
        <v>19</v>
      </c>
      <c r="B84" s="33" t="s">
        <v>81</v>
      </c>
      <c r="C84" s="43" t="str">
        <f>HYPERLINK("http://www.220-volt.ru/catalog-222321/","http://www.220-volt.ru/catalog-222321/")</f>
        <v>http://www.220-volt.ru/catalog-222321/</v>
      </c>
      <c r="D84" s="35" t="s">
        <v>8</v>
      </c>
      <c r="E84" s="35">
        <v>1</v>
      </c>
      <c r="F84" s="18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" customHeight="1">
      <c r="A85" s="44">
        <v>20</v>
      </c>
      <c r="B85" s="33" t="s">
        <v>82</v>
      </c>
      <c r="C85" s="43" t="str">
        <f>HYPERLINK("http://www.220-volt.ru/catalog-143034/","http://www.220-volt.ru/catalog-143034/")</f>
        <v>http://www.220-volt.ru/catalog-143034/</v>
      </c>
      <c r="D85" s="35" t="s">
        <v>8</v>
      </c>
      <c r="E85" s="35">
        <v>2</v>
      </c>
      <c r="F85" s="18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" customHeight="1">
      <c r="A86" s="44">
        <v>21</v>
      </c>
      <c r="B86" s="33" t="s">
        <v>83</v>
      </c>
      <c r="C86" s="45" t="s">
        <v>64</v>
      </c>
      <c r="D86" s="35" t="s">
        <v>8</v>
      </c>
      <c r="E86" s="35">
        <v>1</v>
      </c>
      <c r="F86" s="18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" customHeight="1">
      <c r="A87" s="44">
        <v>22</v>
      </c>
      <c r="B87" s="33" t="s">
        <v>84</v>
      </c>
      <c r="C87" s="45" t="s">
        <v>64</v>
      </c>
      <c r="D87" s="35" t="s">
        <v>8</v>
      </c>
      <c r="E87" s="35">
        <v>1</v>
      </c>
      <c r="F87" s="18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" customHeight="1">
      <c r="A88" s="44">
        <v>23</v>
      </c>
      <c r="B88" s="33" t="s">
        <v>85</v>
      </c>
      <c r="C88" s="45" t="s">
        <v>64</v>
      </c>
      <c r="D88" s="35" t="s">
        <v>8</v>
      </c>
      <c r="E88" s="35">
        <v>1</v>
      </c>
      <c r="F88" s="18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" customHeight="1">
      <c r="A89" s="44">
        <v>24</v>
      </c>
      <c r="B89" s="33" t="s">
        <v>86</v>
      </c>
      <c r="C89" s="45" t="s">
        <v>64</v>
      </c>
      <c r="D89" s="35" t="s">
        <v>8</v>
      </c>
      <c r="E89" s="35">
        <v>1</v>
      </c>
      <c r="F89" s="18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25.5">
      <c r="A90" s="44">
        <v>25</v>
      </c>
      <c r="B90" s="33" t="s">
        <v>115</v>
      </c>
      <c r="C90" s="43" t="str">
        <f>HYPERLINK("http://shop.radio-service.ru/shop/cifrovie_megaommetry/","http://shop.radio-service.ru/shop/cifrovie_megaommetry/")</f>
        <v>http://shop.radio-service.ru/shop/cifrovie_megaommetry/</v>
      </c>
      <c r="D90" s="35" t="s">
        <v>8</v>
      </c>
      <c r="E90" s="35">
        <v>1</v>
      </c>
      <c r="F90" s="18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" customHeight="1">
      <c r="A91" s="44">
        <v>26</v>
      </c>
      <c r="B91" s="33" t="s">
        <v>87</v>
      </c>
      <c r="C91" s="45" t="s">
        <v>64</v>
      </c>
      <c r="D91" s="35" t="s">
        <v>8</v>
      </c>
      <c r="E91" s="35">
        <v>1</v>
      </c>
      <c r="F91" s="18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" customHeight="1">
      <c r="A92" s="44">
        <v>27</v>
      </c>
      <c r="B92" s="33" t="s">
        <v>88</v>
      </c>
      <c r="C92" s="45" t="s">
        <v>64</v>
      </c>
      <c r="D92" s="35" t="s">
        <v>8</v>
      </c>
      <c r="E92" s="35">
        <v>1</v>
      </c>
      <c r="F92" s="18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" customHeight="1">
      <c r="A93" s="44">
        <v>28</v>
      </c>
      <c r="B93" s="33" t="s">
        <v>89</v>
      </c>
      <c r="C93" s="45" t="s">
        <v>64</v>
      </c>
      <c r="D93" s="35" t="s">
        <v>8</v>
      </c>
      <c r="E93" s="35">
        <v>1</v>
      </c>
      <c r="F93" s="18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" customHeight="1">
      <c r="A94" s="44">
        <v>29</v>
      </c>
      <c r="B94" s="33" t="s">
        <v>90</v>
      </c>
      <c r="C94" s="45" t="s">
        <v>64</v>
      </c>
      <c r="D94" s="35" t="s">
        <v>8</v>
      </c>
      <c r="E94" s="35">
        <v>1</v>
      </c>
      <c r="F94" s="18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" customHeight="1">
      <c r="A95" s="44">
        <v>30</v>
      </c>
      <c r="B95" s="33" t="s">
        <v>91</v>
      </c>
      <c r="C95" s="43" t="str">
        <f>HYPERLINK("http://leroymerlin.ru/catalogue/instrumenty/gaechnye_klyuchi_i_otvertki/nabory_instrumentov/13811013/","http://leroymerlin.ru/catalogue/instrumenty/gaechnye_klyuchi_i_otvertki/nabory_instrumentov/13811013/")</f>
        <v>http://leroymerlin.ru/catalogue/instrumenty/gaechnye_klyuchi_i_otvertki/nabory_instrumentov/13811013/</v>
      </c>
      <c r="D95" s="35" t="s">
        <v>8</v>
      </c>
      <c r="E95" s="35">
        <v>1</v>
      </c>
      <c r="F95" s="18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" customHeight="1">
      <c r="A96" s="44">
        <v>31</v>
      </c>
      <c r="B96" s="33" t="s">
        <v>92</v>
      </c>
      <c r="C96" s="45" t="s">
        <v>64</v>
      </c>
      <c r="D96" s="35" t="s">
        <v>8</v>
      </c>
      <c r="E96" s="35">
        <v>1</v>
      </c>
      <c r="F96" s="18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" customHeight="1">
      <c r="A97" s="44">
        <v>32</v>
      </c>
      <c r="B97" s="33" t="s">
        <v>93</v>
      </c>
      <c r="C97" s="45" t="s">
        <v>64</v>
      </c>
      <c r="D97" s="35" t="s">
        <v>8</v>
      </c>
      <c r="E97" s="35">
        <v>1</v>
      </c>
      <c r="F97" s="18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" customHeight="1">
      <c r="A98" s="44">
        <v>33</v>
      </c>
      <c r="B98" s="33" t="s">
        <v>94</v>
      </c>
      <c r="C98" s="45" t="s">
        <v>64</v>
      </c>
      <c r="D98" s="35" t="s">
        <v>8</v>
      </c>
      <c r="E98" s="35">
        <v>1</v>
      </c>
      <c r="F98" s="18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" customHeight="1">
      <c r="A99" s="44">
        <v>34</v>
      </c>
      <c r="B99" s="33" t="s">
        <v>95</v>
      </c>
      <c r="C99" s="43" t="str">
        <f>HYPERLINK("http://iek5.ru/products/obshheje-instrument-kleshhi-obzhimnyje/22951/","http://iek5.ru/products/obshheje-instrument-kleshhi-obzhimnyje/22951/")</f>
        <v>http://iek5.ru/products/obshheje-instrument-kleshhi-obzhimnyje/22951/</v>
      </c>
      <c r="D99" s="35" t="s">
        <v>8</v>
      </c>
      <c r="E99" s="35">
        <v>1</v>
      </c>
      <c r="F99" s="18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" customHeight="1">
      <c r="A100" s="44">
        <v>35</v>
      </c>
      <c r="B100" s="33" t="s">
        <v>96</v>
      </c>
      <c r="C100" s="43" t="str">
        <f>HYPERLINK("http://iek5.ru/products/obshheje-instrument-kleshhi-obzhimnyje/22949/","http://iek5.ru/products/obshheje-instrument-kleshhi-obzhimnyje/22949/")</f>
        <v>http://iek5.ru/products/obshheje-instrument-kleshhi-obzhimnyje/22949/</v>
      </c>
      <c r="D100" s="35" t="s">
        <v>8</v>
      </c>
      <c r="E100" s="35">
        <v>1</v>
      </c>
      <c r="F100" s="18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" customHeight="1">
      <c r="A101" s="44">
        <v>36</v>
      </c>
      <c r="B101" s="33" t="s">
        <v>97</v>
      </c>
      <c r="C101" s="43" t="str">
        <f>HYPERLINK("http://iek5.ru/products/obshheje-instrument-kusachki-dla-provolochnyh-lotkov/","http://iek5.ru/products/obshheje-instrument-kusachki-dla-provolochnyh-lotkov/")</f>
        <v>http://iek5.ru/products/obshheje-instrument-kusachki-dla-provolochnyh-lotkov/</v>
      </c>
      <c r="D101" s="35" t="s">
        <v>8</v>
      </c>
      <c r="E101" s="35">
        <v>1</v>
      </c>
      <c r="F101" s="18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" customHeight="1">
      <c r="A102" s="44">
        <v>37</v>
      </c>
      <c r="B102" s="33" t="s">
        <v>98</v>
      </c>
      <c r="C102" s="43" t="str">
        <f>HYPERLINK("http://www.techport.ru/katalog/products/instrumenty/ruchnoj-instrument/ruchnoj-izmeritelnyj-instrument/ugolniki/ugolnik-slesarnyj-fit-celno-metallicheskij-300548","http://www.techport.ru/katalog/products/instrumenty/ruchnoj-instrument/ruchnoj-izmeritelnyj-instrument/ugolniki/ugolnik-slesarnyj-fit-celno-metallicheskij-300548")</f>
        <v>http://www.techport.ru/katalog/products/instrumenty/ruchnoj-instrument/ruchnoj-izmeritelnyj-instrument/ugolniki/ugolnik-slesarnyj-fit-celno-metallicheskij-300548</v>
      </c>
      <c r="D102" s="35" t="s">
        <v>8</v>
      </c>
      <c r="E102" s="35">
        <v>1</v>
      </c>
      <c r="F102" s="18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 ht="12.75" customHeight="1">
      <c r="A103" s="46"/>
      <c r="B103" s="47"/>
      <c r="C103" s="42"/>
      <c r="D103" s="42"/>
      <c r="E103" s="42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 customHeight="1">
      <c r="A104" s="46"/>
      <c r="B104" s="47"/>
      <c r="C104" s="42"/>
      <c r="D104" s="42"/>
      <c r="E104" s="42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 customHeight="1">
      <c r="A105" s="1"/>
      <c r="B105" s="4"/>
      <c r="C105" s="2"/>
      <c r="D105" s="2"/>
      <c r="E105" s="2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 customHeight="1">
      <c r="A106" s="1"/>
      <c r="B106" s="4"/>
      <c r="C106" s="2"/>
      <c r="D106" s="2"/>
      <c r="E106" s="2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2.75" customHeight="1">
      <c r="A107" s="1"/>
      <c r="B107" s="4"/>
      <c r="C107" s="2"/>
      <c r="D107" s="2"/>
      <c r="E107" s="2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2.75" customHeight="1">
      <c r="A108" s="1"/>
      <c r="B108" s="4"/>
      <c r="C108" s="2"/>
      <c r="D108" s="2"/>
      <c r="E108" s="2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2.75" customHeight="1">
      <c r="A109" s="1"/>
      <c r="B109" s="4"/>
      <c r="C109" s="2"/>
      <c r="D109" s="2"/>
      <c r="E109" s="2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2.75" customHeight="1">
      <c r="A110" s="1"/>
      <c r="B110" s="4"/>
      <c r="C110" s="2"/>
      <c r="D110" s="2"/>
      <c r="E110" s="2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2.75" customHeight="1">
      <c r="A111" s="1"/>
      <c r="B111" s="4"/>
      <c r="C111" s="2"/>
      <c r="D111" s="2"/>
      <c r="E111" s="2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 customHeight="1">
      <c r="A112" s="1"/>
      <c r="B112" s="4"/>
      <c r="C112" s="2"/>
      <c r="D112" s="2"/>
      <c r="E112" s="2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 customHeight="1">
      <c r="A113" s="1"/>
      <c r="B113" s="4"/>
      <c r="C113" s="2"/>
      <c r="D113" s="2"/>
      <c r="E113" s="2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 customHeight="1">
      <c r="A114" s="1"/>
      <c r="B114" s="4"/>
      <c r="C114" s="2"/>
      <c r="D114" s="2"/>
      <c r="E114" s="2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2.75" customHeight="1">
      <c r="A115" s="1"/>
      <c r="B115" s="4"/>
      <c r="C115" s="2"/>
      <c r="D115" s="2"/>
      <c r="E115" s="2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2.75" customHeight="1">
      <c r="A116" s="1"/>
      <c r="B116" s="4"/>
      <c r="C116" s="2"/>
      <c r="D116" s="2"/>
      <c r="E116" s="2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2.75" customHeight="1">
      <c r="A117" s="1"/>
      <c r="B117" s="4"/>
      <c r="C117" s="2"/>
      <c r="D117" s="2"/>
      <c r="E117" s="2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2.75" customHeight="1">
      <c r="A118" s="1"/>
      <c r="B118" s="4"/>
      <c r="C118" s="2"/>
      <c r="D118" s="2"/>
      <c r="E118" s="2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2.75" customHeight="1">
      <c r="A119" s="1"/>
      <c r="B119" s="4"/>
      <c r="C119" s="2"/>
      <c r="D119" s="2"/>
      <c r="E119" s="2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 customHeight="1">
      <c r="A120" s="1"/>
      <c r="B120" s="4"/>
      <c r="C120" s="2"/>
      <c r="D120" s="2"/>
      <c r="E120" s="2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2.75" customHeight="1">
      <c r="A121" s="1"/>
      <c r="B121" s="4"/>
      <c r="C121" s="2"/>
      <c r="D121" s="2"/>
      <c r="E121" s="2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2.75" customHeight="1">
      <c r="A122" s="1"/>
      <c r="B122" s="4"/>
      <c r="C122" s="2"/>
      <c r="D122" s="2"/>
      <c r="E122" s="2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2.75" customHeight="1">
      <c r="A123" s="1"/>
      <c r="B123" s="4"/>
      <c r="C123" s="2"/>
      <c r="D123" s="2"/>
      <c r="E123" s="2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2.75" customHeight="1">
      <c r="A124" s="1"/>
      <c r="B124" s="4"/>
      <c r="C124" s="2"/>
      <c r="D124" s="2"/>
      <c r="E124" s="2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2.75" customHeight="1">
      <c r="A125" s="1"/>
      <c r="B125" s="4"/>
      <c r="C125" s="2"/>
      <c r="D125" s="2"/>
      <c r="E125" s="2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2.75" customHeight="1">
      <c r="A126" s="1"/>
      <c r="B126" s="4"/>
      <c r="C126" s="2"/>
      <c r="D126" s="2"/>
      <c r="E126" s="2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2.75" customHeight="1">
      <c r="A127" s="1"/>
      <c r="B127" s="4"/>
      <c r="C127" s="2"/>
      <c r="D127" s="2"/>
      <c r="E127" s="2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2.75" customHeight="1">
      <c r="A128" s="1"/>
      <c r="B128" s="4"/>
      <c r="C128" s="2"/>
      <c r="D128" s="2"/>
      <c r="E128" s="2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2.75" customHeight="1">
      <c r="A129" s="1"/>
      <c r="B129" s="4"/>
      <c r="C129" s="2"/>
      <c r="D129" s="2"/>
      <c r="E129" s="2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2.75" customHeight="1">
      <c r="A130" s="1"/>
      <c r="B130" s="4"/>
      <c r="C130" s="2"/>
      <c r="D130" s="2"/>
      <c r="E130" s="2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2.75" customHeight="1">
      <c r="A131" s="1"/>
      <c r="B131" s="4"/>
      <c r="C131" s="2"/>
      <c r="D131" s="2"/>
      <c r="E131" s="2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 customHeight="1">
      <c r="A132" s="1"/>
      <c r="B132" s="4"/>
      <c r="C132" s="2"/>
      <c r="D132" s="2"/>
      <c r="E132" s="2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.75" customHeight="1">
      <c r="A133" s="1"/>
      <c r="B133" s="4"/>
      <c r="C133" s="2"/>
      <c r="D133" s="2"/>
      <c r="E133" s="2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2.75" customHeight="1">
      <c r="A134" s="1"/>
      <c r="B134" s="4"/>
      <c r="C134" s="2"/>
      <c r="D134" s="2"/>
      <c r="E134" s="2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2.75" customHeight="1">
      <c r="A135" s="1"/>
      <c r="B135" s="4"/>
      <c r="C135" s="2"/>
      <c r="D135" s="2"/>
      <c r="E135" s="2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2.75" customHeight="1">
      <c r="A136" s="1"/>
      <c r="B136" s="4"/>
      <c r="C136" s="2"/>
      <c r="D136" s="2"/>
      <c r="E136" s="2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2.75" customHeight="1">
      <c r="A137" s="1"/>
      <c r="B137" s="4"/>
      <c r="C137" s="2"/>
      <c r="D137" s="2"/>
      <c r="E137" s="2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2.75" customHeight="1">
      <c r="A138" s="1"/>
      <c r="B138" s="4"/>
      <c r="C138" s="2"/>
      <c r="D138" s="2"/>
      <c r="E138" s="2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2.75" customHeight="1">
      <c r="A139" s="1"/>
      <c r="B139" s="4"/>
      <c r="C139" s="2"/>
      <c r="D139" s="2"/>
      <c r="E139" s="2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2.75" customHeight="1">
      <c r="A140" s="1"/>
      <c r="B140" s="4"/>
      <c r="C140" s="2"/>
      <c r="D140" s="2"/>
      <c r="E140" s="2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2.75" customHeight="1">
      <c r="A141" s="1"/>
      <c r="B141" s="4"/>
      <c r="C141" s="2"/>
      <c r="D141" s="2"/>
      <c r="E141" s="2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2.75" customHeight="1">
      <c r="A142" s="1"/>
      <c r="B142" s="4"/>
      <c r="C142" s="2"/>
      <c r="D142" s="2"/>
      <c r="E142" s="2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2.75" customHeight="1">
      <c r="A143" s="1"/>
      <c r="B143" s="4"/>
      <c r="C143" s="2"/>
      <c r="D143" s="2"/>
      <c r="E143" s="2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2.75" customHeight="1">
      <c r="A144" s="1"/>
      <c r="B144" s="4"/>
      <c r="C144" s="2"/>
      <c r="D144" s="2"/>
      <c r="E144" s="2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2.75" customHeight="1">
      <c r="A145" s="1"/>
      <c r="B145" s="4"/>
      <c r="C145" s="2"/>
      <c r="D145" s="2"/>
      <c r="E145" s="2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2.75" customHeight="1">
      <c r="A146" s="1"/>
      <c r="B146" s="4"/>
      <c r="C146" s="2"/>
      <c r="D146" s="2"/>
      <c r="E146" s="2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2.75" customHeight="1">
      <c r="A147" s="1"/>
      <c r="B147" s="4"/>
      <c r="C147" s="2"/>
      <c r="D147" s="2"/>
      <c r="E147" s="2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2.75" customHeight="1">
      <c r="A148" s="1"/>
      <c r="B148" s="4"/>
      <c r="C148" s="2"/>
      <c r="D148" s="2"/>
      <c r="E148" s="2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2.75" customHeight="1">
      <c r="A149" s="1"/>
      <c r="B149" s="4"/>
      <c r="C149" s="2"/>
      <c r="D149" s="2"/>
      <c r="E149" s="2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2.75" customHeight="1">
      <c r="A150" s="1"/>
      <c r="B150" s="4"/>
      <c r="C150" s="2"/>
      <c r="D150" s="2"/>
      <c r="E150" s="2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2.75" customHeight="1">
      <c r="A151" s="1"/>
      <c r="B151" s="4"/>
      <c r="C151" s="2"/>
      <c r="D151" s="2"/>
      <c r="E151" s="2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2.75" customHeight="1">
      <c r="A152" s="1"/>
      <c r="B152" s="4"/>
      <c r="C152" s="2"/>
      <c r="D152" s="2"/>
      <c r="E152" s="2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2.75" customHeight="1">
      <c r="A153" s="1"/>
      <c r="B153" s="4"/>
      <c r="C153" s="2"/>
      <c r="D153" s="2"/>
      <c r="E153" s="2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2.75" customHeight="1">
      <c r="A154" s="1"/>
      <c r="B154" s="4"/>
      <c r="C154" s="2"/>
      <c r="D154" s="2"/>
      <c r="E154" s="2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2.75" customHeight="1">
      <c r="A155" s="1"/>
      <c r="B155" s="4"/>
      <c r="C155" s="2"/>
      <c r="D155" s="2"/>
      <c r="E155" s="2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2.75" customHeight="1">
      <c r="A156" s="1"/>
      <c r="B156" s="4"/>
      <c r="C156" s="2"/>
      <c r="D156" s="2"/>
      <c r="E156" s="2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2.75" customHeight="1">
      <c r="A157" s="1"/>
      <c r="B157" s="4"/>
      <c r="C157" s="2"/>
      <c r="D157" s="2"/>
      <c r="E157" s="2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2.75" customHeight="1">
      <c r="A158" s="1"/>
      <c r="B158" s="4"/>
      <c r="C158" s="2"/>
      <c r="D158" s="2"/>
      <c r="E158" s="2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2.75" customHeight="1">
      <c r="A159" s="1"/>
      <c r="B159" s="4"/>
      <c r="C159" s="2"/>
      <c r="D159" s="2"/>
      <c r="E159" s="2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2.75" customHeight="1">
      <c r="A160" s="1"/>
      <c r="B160" s="4"/>
      <c r="C160" s="2"/>
      <c r="D160" s="2"/>
      <c r="E160" s="2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2.75" customHeight="1">
      <c r="A161" s="1"/>
      <c r="B161" s="4"/>
      <c r="C161" s="2"/>
      <c r="D161" s="2"/>
      <c r="E161" s="2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2.75" customHeight="1">
      <c r="A162" s="1"/>
      <c r="B162" s="4"/>
      <c r="C162" s="2"/>
      <c r="D162" s="2"/>
      <c r="E162" s="2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2.75" customHeight="1">
      <c r="A163" s="1"/>
      <c r="B163" s="4"/>
      <c r="C163" s="2"/>
      <c r="D163" s="2"/>
      <c r="E163" s="2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2.75" customHeight="1">
      <c r="A164" s="1"/>
      <c r="B164" s="4"/>
      <c r="C164" s="2"/>
      <c r="D164" s="2"/>
      <c r="E164" s="2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2.75" customHeight="1">
      <c r="A165" s="1"/>
      <c r="B165" s="4"/>
      <c r="C165" s="2"/>
      <c r="D165" s="2"/>
      <c r="E165" s="2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2.75" customHeight="1">
      <c r="A166" s="1"/>
      <c r="B166" s="4"/>
      <c r="C166" s="2"/>
      <c r="D166" s="2"/>
      <c r="E166" s="2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2.75" customHeight="1">
      <c r="A167" s="1"/>
      <c r="B167" s="4"/>
      <c r="C167" s="2"/>
      <c r="D167" s="2"/>
      <c r="E167" s="2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2.75" customHeight="1">
      <c r="A168" s="1"/>
      <c r="B168" s="4"/>
      <c r="C168" s="2"/>
      <c r="D168" s="2"/>
      <c r="E168" s="2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2.75" customHeight="1">
      <c r="A169" s="1"/>
      <c r="B169" s="4"/>
      <c r="C169" s="2"/>
      <c r="D169" s="2"/>
      <c r="E169" s="2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2.75" customHeight="1">
      <c r="A170" s="1"/>
      <c r="B170" s="4"/>
      <c r="C170" s="2"/>
      <c r="D170" s="2"/>
      <c r="E170" s="2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2.75" customHeight="1">
      <c r="A171" s="1"/>
      <c r="B171" s="4"/>
      <c r="C171" s="2"/>
      <c r="D171" s="2"/>
      <c r="E171" s="2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2.75" customHeight="1">
      <c r="A172" s="1"/>
      <c r="B172" s="4"/>
      <c r="C172" s="2"/>
      <c r="D172" s="2"/>
      <c r="E172" s="2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2.75" customHeight="1">
      <c r="A173" s="1"/>
      <c r="B173" s="4"/>
      <c r="C173" s="2"/>
      <c r="D173" s="2"/>
      <c r="E173" s="2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2.75" customHeight="1">
      <c r="A174" s="1"/>
      <c r="B174" s="4"/>
      <c r="C174" s="2"/>
      <c r="D174" s="2"/>
      <c r="E174" s="2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2.75" customHeight="1">
      <c r="A175" s="1"/>
      <c r="B175" s="4"/>
      <c r="C175" s="2"/>
      <c r="D175" s="2"/>
      <c r="E175" s="2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2.75" customHeight="1">
      <c r="A176" s="1"/>
      <c r="B176" s="4"/>
      <c r="C176" s="2"/>
      <c r="D176" s="2"/>
      <c r="E176" s="2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2.75" customHeight="1">
      <c r="A177" s="1"/>
      <c r="B177" s="4"/>
      <c r="C177" s="2"/>
      <c r="D177" s="2"/>
      <c r="E177" s="2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2.75" customHeight="1">
      <c r="A178" s="1"/>
      <c r="B178" s="4"/>
      <c r="C178" s="2"/>
      <c r="D178" s="2"/>
      <c r="E178" s="2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2.75" customHeight="1">
      <c r="A179" s="1"/>
      <c r="B179" s="4"/>
      <c r="C179" s="2"/>
      <c r="D179" s="2"/>
      <c r="E179" s="2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2.75" customHeight="1">
      <c r="A180" s="1"/>
      <c r="B180" s="4"/>
      <c r="C180" s="2"/>
      <c r="D180" s="2"/>
      <c r="E180" s="2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2.75" customHeight="1">
      <c r="A181" s="1"/>
      <c r="B181" s="4"/>
      <c r="C181" s="2"/>
      <c r="D181" s="2"/>
      <c r="E181" s="2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2.75" customHeight="1">
      <c r="A182" s="1"/>
      <c r="B182" s="4"/>
      <c r="C182" s="2"/>
      <c r="D182" s="2"/>
      <c r="E182" s="2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2.75" customHeight="1">
      <c r="A183" s="1"/>
      <c r="B183" s="4"/>
      <c r="C183" s="2"/>
      <c r="D183" s="2"/>
      <c r="E183" s="2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2.75" customHeight="1">
      <c r="A184" s="1"/>
      <c r="B184" s="4"/>
      <c r="C184" s="2"/>
      <c r="D184" s="2"/>
      <c r="E184" s="2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2.75" customHeight="1">
      <c r="A185" s="1"/>
      <c r="B185" s="4"/>
      <c r="C185" s="2"/>
      <c r="D185" s="2"/>
      <c r="E185" s="2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2.75" customHeight="1">
      <c r="A186" s="1"/>
      <c r="B186" s="4"/>
      <c r="C186" s="2"/>
      <c r="D186" s="2"/>
      <c r="E186" s="2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2.75" customHeight="1">
      <c r="A187" s="1"/>
      <c r="B187" s="4"/>
      <c r="C187" s="2"/>
      <c r="D187" s="2"/>
      <c r="E187" s="2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2.75" customHeight="1">
      <c r="A188" s="1"/>
      <c r="B188" s="4"/>
      <c r="C188" s="2"/>
      <c r="D188" s="2"/>
      <c r="E188" s="2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2.75" customHeight="1">
      <c r="A189" s="1"/>
      <c r="B189" s="4"/>
      <c r="C189" s="2"/>
      <c r="D189" s="2"/>
      <c r="E189" s="2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2.75" customHeight="1">
      <c r="A190" s="1"/>
      <c r="B190" s="4"/>
      <c r="C190" s="2"/>
      <c r="D190" s="2"/>
      <c r="E190" s="2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2.75" customHeight="1">
      <c r="A191" s="1"/>
      <c r="B191" s="4"/>
      <c r="C191" s="2"/>
      <c r="D191" s="2"/>
      <c r="E191" s="2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2.75" customHeight="1">
      <c r="A192" s="1"/>
      <c r="B192" s="4"/>
      <c r="C192" s="2"/>
      <c r="D192" s="2"/>
      <c r="E192" s="2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2.75" customHeight="1">
      <c r="A193" s="1"/>
      <c r="B193" s="4"/>
      <c r="C193" s="2"/>
      <c r="D193" s="2"/>
      <c r="E193" s="2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2.75" customHeight="1">
      <c r="A194" s="1"/>
      <c r="B194" s="4"/>
      <c r="C194" s="2"/>
      <c r="D194" s="2"/>
      <c r="E194" s="2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2.75" customHeight="1">
      <c r="A195" s="1"/>
      <c r="B195" s="4"/>
      <c r="C195" s="2"/>
      <c r="D195" s="2"/>
      <c r="E195" s="2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2.75" customHeight="1">
      <c r="A196" s="1"/>
      <c r="B196" s="4"/>
      <c r="C196" s="2"/>
      <c r="D196" s="2"/>
      <c r="E196" s="2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2.75" customHeight="1">
      <c r="A197" s="1"/>
      <c r="B197" s="4"/>
      <c r="C197" s="2"/>
      <c r="D197" s="2"/>
      <c r="E197" s="2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2.75" customHeight="1">
      <c r="A198" s="1"/>
      <c r="B198" s="4"/>
      <c r="C198" s="2"/>
      <c r="D198" s="2"/>
      <c r="E198" s="2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2.75" customHeight="1">
      <c r="A199" s="1"/>
      <c r="B199" s="4"/>
      <c r="C199" s="2"/>
      <c r="D199" s="2"/>
      <c r="E199" s="2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2.75" customHeight="1">
      <c r="A200" s="1"/>
      <c r="B200" s="4"/>
      <c r="C200" s="2"/>
      <c r="D200" s="2"/>
      <c r="E200" s="2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2.75" customHeight="1">
      <c r="A201" s="1"/>
      <c r="B201" s="4"/>
      <c r="C201" s="2"/>
      <c r="D201" s="2"/>
      <c r="E201" s="2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2.75" customHeight="1">
      <c r="A202" s="1"/>
      <c r="B202" s="4"/>
      <c r="C202" s="2"/>
      <c r="D202" s="2"/>
      <c r="E202" s="2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2.75" customHeight="1">
      <c r="A203" s="1"/>
      <c r="B203" s="4"/>
      <c r="C203" s="2"/>
      <c r="D203" s="2"/>
      <c r="E203" s="2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2.75" customHeight="1">
      <c r="A204" s="1"/>
      <c r="B204" s="4"/>
      <c r="C204" s="2"/>
      <c r="D204" s="2"/>
      <c r="E204" s="2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2.75" customHeight="1">
      <c r="A205" s="1"/>
      <c r="B205" s="4"/>
      <c r="C205" s="2"/>
      <c r="D205" s="2"/>
      <c r="E205" s="2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2.75" customHeight="1">
      <c r="A206" s="1"/>
      <c r="B206" s="4"/>
      <c r="C206" s="2"/>
      <c r="D206" s="2"/>
      <c r="E206" s="2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2.75" customHeight="1">
      <c r="A207" s="1"/>
      <c r="B207" s="4"/>
      <c r="C207" s="2"/>
      <c r="D207" s="2"/>
      <c r="E207" s="2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2.75" customHeight="1">
      <c r="A208" s="1"/>
      <c r="B208" s="4"/>
      <c r="C208" s="2"/>
      <c r="D208" s="2"/>
      <c r="E208" s="2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2.75" customHeight="1">
      <c r="A209" s="1"/>
      <c r="B209" s="4"/>
      <c r="C209" s="2"/>
      <c r="D209" s="2"/>
      <c r="E209" s="2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2.75" customHeight="1">
      <c r="A210" s="1"/>
      <c r="B210" s="4"/>
      <c r="C210" s="2"/>
      <c r="D210" s="2"/>
      <c r="E210" s="2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2.75" customHeight="1">
      <c r="A211" s="1"/>
      <c r="B211" s="4"/>
      <c r="C211" s="2"/>
      <c r="D211" s="2"/>
      <c r="E211" s="2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2.75" customHeight="1">
      <c r="A212" s="1"/>
      <c r="B212" s="4"/>
      <c r="C212" s="2"/>
      <c r="D212" s="2"/>
      <c r="E212" s="2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2.75" customHeight="1">
      <c r="A213" s="1"/>
      <c r="B213" s="4"/>
      <c r="C213" s="2"/>
      <c r="D213" s="2"/>
      <c r="E213" s="2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2.75" customHeight="1">
      <c r="A214" s="1"/>
      <c r="B214" s="4"/>
      <c r="C214" s="2"/>
      <c r="D214" s="2"/>
      <c r="E214" s="2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2.75" customHeight="1">
      <c r="A215" s="1"/>
      <c r="B215" s="4"/>
      <c r="C215" s="2"/>
      <c r="D215" s="2"/>
      <c r="E215" s="2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2.75" customHeight="1">
      <c r="A216" s="1"/>
      <c r="B216" s="4"/>
      <c r="C216" s="2"/>
      <c r="D216" s="2"/>
      <c r="E216" s="2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2.75" customHeight="1">
      <c r="A217" s="1"/>
      <c r="B217" s="4"/>
      <c r="C217" s="2"/>
      <c r="D217" s="2"/>
      <c r="E217" s="2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2.75" customHeight="1">
      <c r="A218" s="1"/>
      <c r="B218" s="4"/>
      <c r="C218" s="2"/>
      <c r="D218" s="2"/>
      <c r="E218" s="2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2.75" customHeight="1">
      <c r="A219" s="1"/>
      <c r="B219" s="4"/>
      <c r="C219" s="2"/>
      <c r="D219" s="2"/>
      <c r="E219" s="2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2.75" customHeight="1">
      <c r="A220" s="1"/>
      <c r="B220" s="4"/>
      <c r="C220" s="2"/>
      <c r="D220" s="2"/>
      <c r="E220" s="2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2.75" customHeight="1">
      <c r="A221" s="1"/>
      <c r="B221" s="4"/>
      <c r="C221" s="2"/>
      <c r="D221" s="2"/>
      <c r="E221" s="2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2.75" customHeight="1">
      <c r="A222" s="1"/>
      <c r="B222" s="4"/>
      <c r="C222" s="2"/>
      <c r="D222" s="2"/>
      <c r="E222" s="2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2.75" customHeight="1">
      <c r="A223" s="1"/>
      <c r="B223" s="4"/>
      <c r="C223" s="2"/>
      <c r="D223" s="2"/>
      <c r="E223" s="2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2.75" customHeight="1">
      <c r="A224" s="1"/>
      <c r="B224" s="4"/>
      <c r="C224" s="2"/>
      <c r="D224" s="2"/>
      <c r="E224" s="2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2.75" customHeight="1">
      <c r="A225" s="1"/>
      <c r="B225" s="4"/>
      <c r="C225" s="2"/>
      <c r="D225" s="2"/>
      <c r="E225" s="2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2.75" customHeight="1">
      <c r="A226" s="1"/>
      <c r="B226" s="4"/>
      <c r="C226" s="2"/>
      <c r="D226" s="2"/>
      <c r="E226" s="2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2.75" customHeight="1">
      <c r="A227" s="1"/>
      <c r="B227" s="4"/>
      <c r="C227" s="2"/>
      <c r="D227" s="2"/>
      <c r="E227" s="2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2.75" customHeight="1">
      <c r="A228" s="1"/>
      <c r="B228" s="4"/>
      <c r="C228" s="2"/>
      <c r="D228" s="2"/>
      <c r="E228" s="2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2.75" customHeight="1">
      <c r="A229" s="1"/>
      <c r="B229" s="4"/>
      <c r="C229" s="2"/>
      <c r="D229" s="2"/>
      <c r="E229" s="2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2.75" customHeight="1">
      <c r="A230" s="1"/>
      <c r="B230" s="4"/>
      <c r="C230" s="2"/>
      <c r="D230" s="2"/>
      <c r="E230" s="2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2.75" customHeight="1">
      <c r="A231" s="1"/>
      <c r="B231" s="4"/>
      <c r="C231" s="2"/>
      <c r="D231" s="2"/>
      <c r="E231" s="2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2.75" customHeight="1">
      <c r="A232" s="1"/>
      <c r="B232" s="4"/>
      <c r="C232" s="2"/>
      <c r="D232" s="2"/>
      <c r="E232" s="2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2.75" customHeight="1">
      <c r="A233" s="1"/>
      <c r="B233" s="4"/>
      <c r="C233" s="2"/>
      <c r="D233" s="2"/>
      <c r="E233" s="2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2.75" customHeight="1">
      <c r="A234" s="1"/>
      <c r="B234" s="4"/>
      <c r="C234" s="2"/>
      <c r="D234" s="2"/>
      <c r="E234" s="2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2.75" customHeight="1">
      <c r="A235" s="1"/>
      <c r="B235" s="4"/>
      <c r="C235" s="2"/>
      <c r="D235" s="2"/>
      <c r="E235" s="2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2.75" customHeight="1">
      <c r="A236" s="1"/>
      <c r="B236" s="4"/>
      <c r="C236" s="2"/>
      <c r="D236" s="2"/>
      <c r="E236" s="2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2.75" customHeight="1">
      <c r="A237" s="1"/>
      <c r="B237" s="4"/>
      <c r="C237" s="2"/>
      <c r="D237" s="2"/>
      <c r="E237" s="2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2.75" customHeight="1">
      <c r="A238" s="1"/>
      <c r="B238" s="4"/>
      <c r="C238" s="2"/>
      <c r="D238" s="2"/>
      <c r="E238" s="2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2.75" customHeight="1">
      <c r="A239" s="1"/>
      <c r="B239" s="4"/>
      <c r="C239" s="2"/>
      <c r="D239" s="2"/>
      <c r="E239" s="2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2.75" customHeight="1">
      <c r="A240" s="1"/>
      <c r="B240" s="4"/>
      <c r="C240" s="2"/>
      <c r="D240" s="2"/>
      <c r="E240" s="2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2.75" customHeight="1">
      <c r="A241" s="1"/>
      <c r="B241" s="4"/>
      <c r="C241" s="2"/>
      <c r="D241" s="2"/>
      <c r="E241" s="2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2.75" customHeight="1">
      <c r="A242" s="1"/>
      <c r="B242" s="4"/>
      <c r="C242" s="2"/>
      <c r="D242" s="2"/>
      <c r="E242" s="2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2.75" customHeight="1">
      <c r="A243" s="1"/>
      <c r="B243" s="4"/>
      <c r="C243" s="2"/>
      <c r="D243" s="2"/>
      <c r="E243" s="2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2.75" customHeight="1">
      <c r="A244" s="1"/>
      <c r="B244" s="4"/>
      <c r="C244" s="2"/>
      <c r="D244" s="2"/>
      <c r="E244" s="2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2.75" customHeight="1">
      <c r="A245" s="1"/>
      <c r="B245" s="4"/>
      <c r="C245" s="2"/>
      <c r="D245" s="2"/>
      <c r="E245" s="2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2.75" customHeight="1">
      <c r="A246" s="1"/>
      <c r="B246" s="4"/>
      <c r="C246" s="2"/>
      <c r="D246" s="2"/>
      <c r="E246" s="2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2.75" customHeight="1">
      <c r="A247" s="1"/>
      <c r="B247" s="4"/>
      <c r="C247" s="2"/>
      <c r="D247" s="2"/>
      <c r="E247" s="2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2.75" customHeight="1">
      <c r="A248" s="1"/>
      <c r="B248" s="4"/>
      <c r="C248" s="2"/>
      <c r="D248" s="2"/>
      <c r="E248" s="2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2.75" customHeight="1">
      <c r="A249" s="1"/>
      <c r="B249" s="4"/>
      <c r="C249" s="2"/>
      <c r="D249" s="2"/>
      <c r="E249" s="2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2.75" customHeight="1">
      <c r="A250" s="1"/>
      <c r="B250" s="4"/>
      <c r="C250" s="2"/>
      <c r="D250" s="2"/>
      <c r="E250" s="2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2.75" customHeight="1">
      <c r="A251" s="1"/>
      <c r="B251" s="4"/>
      <c r="C251" s="2"/>
      <c r="D251" s="2"/>
      <c r="E251" s="2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2.75" customHeight="1">
      <c r="A252" s="1"/>
      <c r="B252" s="4"/>
      <c r="C252" s="2"/>
      <c r="D252" s="2"/>
      <c r="E252" s="2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2.75" customHeight="1">
      <c r="A253" s="1"/>
      <c r="B253" s="4"/>
      <c r="C253" s="2"/>
      <c r="D253" s="2"/>
      <c r="E253" s="2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2.75" customHeight="1">
      <c r="A254" s="1"/>
      <c r="B254" s="4"/>
      <c r="C254" s="2"/>
      <c r="D254" s="2"/>
      <c r="E254" s="2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2.75" customHeight="1">
      <c r="A255" s="1"/>
      <c r="B255" s="4"/>
      <c r="C255" s="2"/>
      <c r="D255" s="2"/>
      <c r="E255" s="2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2.75" customHeight="1">
      <c r="A256" s="1"/>
      <c r="B256" s="4"/>
      <c r="C256" s="2"/>
      <c r="D256" s="2"/>
      <c r="E256" s="2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2.75" customHeight="1">
      <c r="A257" s="1"/>
      <c r="B257" s="4"/>
      <c r="C257" s="2"/>
      <c r="D257" s="2"/>
      <c r="E257" s="2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2.75" customHeight="1">
      <c r="A258" s="1"/>
      <c r="B258" s="4"/>
      <c r="C258" s="2"/>
      <c r="D258" s="2"/>
      <c r="E258" s="2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2.75" customHeight="1">
      <c r="A259" s="1"/>
      <c r="B259" s="4"/>
      <c r="C259" s="2"/>
      <c r="D259" s="2"/>
      <c r="E259" s="2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2.75" customHeight="1">
      <c r="A260" s="1"/>
      <c r="B260" s="4"/>
      <c r="C260" s="2"/>
      <c r="D260" s="2"/>
      <c r="E260" s="2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2.75" customHeight="1">
      <c r="A261" s="1"/>
      <c r="B261" s="4"/>
      <c r="C261" s="2"/>
      <c r="D261" s="2"/>
      <c r="E261" s="2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2.75" customHeight="1">
      <c r="A262" s="1"/>
      <c r="B262" s="4"/>
      <c r="C262" s="2"/>
      <c r="D262" s="2"/>
      <c r="E262" s="2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2.75" customHeight="1">
      <c r="A263" s="1"/>
      <c r="B263" s="4"/>
      <c r="C263" s="2"/>
      <c r="D263" s="2"/>
      <c r="E263" s="2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2.75" customHeight="1">
      <c r="A264" s="1"/>
      <c r="B264" s="4"/>
      <c r="C264" s="2"/>
      <c r="D264" s="2"/>
      <c r="E264" s="2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2.75" customHeight="1">
      <c r="A265" s="1"/>
      <c r="B265" s="4"/>
      <c r="C265" s="2"/>
      <c r="D265" s="2"/>
      <c r="E265" s="2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2.75" customHeight="1">
      <c r="A266" s="1"/>
      <c r="B266" s="4"/>
      <c r="C266" s="2"/>
      <c r="D266" s="2"/>
      <c r="E266" s="2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2.75" customHeight="1">
      <c r="A267" s="1"/>
      <c r="B267" s="4"/>
      <c r="C267" s="2"/>
      <c r="D267" s="2"/>
      <c r="E267" s="2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2.75" customHeight="1">
      <c r="A268" s="1"/>
      <c r="B268" s="4"/>
      <c r="C268" s="2"/>
      <c r="D268" s="2"/>
      <c r="E268" s="2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2.75" customHeight="1">
      <c r="A269" s="1"/>
      <c r="B269" s="4"/>
      <c r="C269" s="2"/>
      <c r="D269" s="2"/>
      <c r="E269" s="2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2.75" customHeight="1">
      <c r="A270" s="1"/>
      <c r="B270" s="4"/>
      <c r="C270" s="2"/>
      <c r="D270" s="2"/>
      <c r="E270" s="2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2.75" customHeight="1">
      <c r="A271" s="1"/>
      <c r="B271" s="4"/>
      <c r="C271" s="2"/>
      <c r="D271" s="2"/>
      <c r="E271" s="2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2.75" customHeight="1">
      <c r="A272" s="1"/>
      <c r="B272" s="4"/>
      <c r="C272" s="2"/>
      <c r="D272" s="2"/>
      <c r="E272" s="2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2.75" customHeight="1">
      <c r="A273" s="1"/>
      <c r="B273" s="4"/>
      <c r="C273" s="2"/>
      <c r="D273" s="2"/>
      <c r="E273" s="2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2.75" customHeight="1">
      <c r="A274" s="1"/>
      <c r="B274" s="4"/>
      <c r="C274" s="2"/>
      <c r="D274" s="2"/>
      <c r="E274" s="2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2.75" customHeight="1">
      <c r="A275" s="1"/>
      <c r="B275" s="4"/>
      <c r="C275" s="2"/>
      <c r="D275" s="2"/>
      <c r="E275" s="2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2.75" customHeight="1">
      <c r="A276" s="1"/>
      <c r="B276" s="4"/>
      <c r="C276" s="2"/>
      <c r="D276" s="2"/>
      <c r="E276" s="2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2.75" customHeight="1">
      <c r="A277" s="1"/>
      <c r="B277" s="4"/>
      <c r="C277" s="2"/>
      <c r="D277" s="2"/>
      <c r="E277" s="2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2.75" customHeight="1">
      <c r="A278" s="1"/>
      <c r="B278" s="4"/>
      <c r="C278" s="2"/>
      <c r="D278" s="2"/>
      <c r="E278" s="2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2.75" customHeight="1">
      <c r="A279" s="1"/>
      <c r="B279" s="4"/>
      <c r="C279" s="2"/>
      <c r="D279" s="2"/>
      <c r="E279" s="2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2.75" customHeight="1">
      <c r="A280" s="1"/>
      <c r="B280" s="4"/>
      <c r="C280" s="2"/>
      <c r="D280" s="2"/>
      <c r="E280" s="2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2.75" customHeight="1">
      <c r="A281" s="1"/>
      <c r="B281" s="4"/>
      <c r="C281" s="2"/>
      <c r="D281" s="2"/>
      <c r="E281" s="2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2.75" customHeight="1">
      <c r="A282" s="1"/>
      <c r="B282" s="4"/>
      <c r="C282" s="2"/>
      <c r="D282" s="2"/>
      <c r="E282" s="2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2.75" customHeight="1">
      <c r="A283" s="1"/>
      <c r="B283" s="4"/>
      <c r="C283" s="2"/>
      <c r="D283" s="2"/>
      <c r="E283" s="2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2.75" customHeight="1">
      <c r="A284" s="1"/>
      <c r="B284" s="4"/>
      <c r="C284" s="2"/>
      <c r="D284" s="2"/>
      <c r="E284" s="2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2.75" customHeight="1">
      <c r="A285" s="1"/>
      <c r="B285" s="4"/>
      <c r="C285" s="2"/>
      <c r="D285" s="2"/>
      <c r="E285" s="2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2.75" customHeight="1">
      <c r="A286" s="1"/>
      <c r="B286" s="4"/>
      <c r="C286" s="2"/>
      <c r="D286" s="2"/>
      <c r="E286" s="2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2.75" customHeight="1">
      <c r="A287" s="1"/>
      <c r="B287" s="4"/>
      <c r="C287" s="2"/>
      <c r="D287" s="2"/>
      <c r="E287" s="2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2.75" customHeight="1">
      <c r="A288" s="1"/>
      <c r="B288" s="4"/>
      <c r="C288" s="2"/>
      <c r="D288" s="2"/>
      <c r="E288" s="2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2.75" customHeight="1">
      <c r="A289" s="1"/>
      <c r="B289" s="4"/>
      <c r="C289" s="2"/>
      <c r="D289" s="2"/>
      <c r="E289" s="2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2.75" customHeight="1">
      <c r="A290" s="1"/>
      <c r="B290" s="4"/>
      <c r="C290" s="2"/>
      <c r="D290" s="2"/>
      <c r="E290" s="2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2.75" customHeight="1">
      <c r="A291" s="1"/>
      <c r="B291" s="4"/>
      <c r="C291" s="2"/>
      <c r="D291" s="2"/>
      <c r="E291" s="2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2.75" customHeight="1">
      <c r="A292" s="1"/>
      <c r="B292" s="4"/>
      <c r="C292" s="2"/>
      <c r="D292" s="2"/>
      <c r="E292" s="2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2.75" customHeight="1">
      <c r="A293" s="1"/>
      <c r="B293" s="4"/>
      <c r="C293" s="2"/>
      <c r="D293" s="2"/>
      <c r="E293" s="2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2.75" customHeight="1">
      <c r="A294" s="1"/>
      <c r="B294" s="4"/>
      <c r="C294" s="2"/>
      <c r="D294" s="2"/>
      <c r="E294" s="2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2.75" customHeight="1">
      <c r="A295" s="1"/>
      <c r="B295" s="4"/>
      <c r="C295" s="2"/>
      <c r="D295" s="2"/>
      <c r="E295" s="2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2.75" customHeight="1">
      <c r="A296" s="1"/>
      <c r="B296" s="4"/>
      <c r="C296" s="2"/>
      <c r="D296" s="2"/>
      <c r="E296" s="2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2.75" customHeight="1">
      <c r="A297" s="1"/>
      <c r="B297" s="4"/>
      <c r="C297" s="2"/>
      <c r="D297" s="2"/>
      <c r="E297" s="2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2.75" customHeight="1">
      <c r="A298" s="1"/>
      <c r="B298" s="4"/>
      <c r="C298" s="2"/>
      <c r="D298" s="2"/>
      <c r="E298" s="2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2.75" customHeight="1">
      <c r="A299" s="1"/>
      <c r="B299" s="4"/>
      <c r="C299" s="2"/>
      <c r="D299" s="2"/>
      <c r="E299" s="2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2.75" customHeight="1">
      <c r="A300" s="1"/>
      <c r="B300" s="4"/>
      <c r="C300" s="2"/>
      <c r="D300" s="2"/>
      <c r="E300" s="2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2.75" customHeight="1">
      <c r="A301" s="1"/>
      <c r="B301" s="4"/>
      <c r="C301" s="2"/>
      <c r="D301" s="2"/>
      <c r="E301" s="2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2.75" customHeight="1">
      <c r="A302" s="1"/>
      <c r="B302" s="4"/>
      <c r="C302" s="2"/>
      <c r="D302" s="2"/>
      <c r="E302" s="2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2.75" customHeight="1">
      <c r="A303" s="1"/>
      <c r="B303" s="4"/>
      <c r="C303" s="2"/>
      <c r="D303" s="2"/>
      <c r="E303" s="2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2.75" customHeight="1">
      <c r="A304" s="1"/>
      <c r="B304" s="4"/>
      <c r="C304" s="2"/>
      <c r="D304" s="2"/>
      <c r="E304" s="2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2.75" customHeight="1">
      <c r="A305" s="1"/>
      <c r="B305" s="4"/>
      <c r="C305" s="2"/>
      <c r="D305" s="2"/>
      <c r="E305" s="2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2.75" customHeight="1">
      <c r="A306" s="1"/>
      <c r="B306" s="4"/>
      <c r="C306" s="2"/>
      <c r="D306" s="2"/>
      <c r="E306" s="2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2.75" customHeight="1">
      <c r="A307" s="1"/>
      <c r="B307" s="4"/>
      <c r="C307" s="2"/>
      <c r="D307" s="2"/>
      <c r="E307" s="2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2.75" customHeight="1">
      <c r="A308" s="1"/>
      <c r="B308" s="4"/>
      <c r="C308" s="2"/>
      <c r="D308" s="2"/>
      <c r="E308" s="2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2.75" customHeight="1">
      <c r="A309" s="1"/>
      <c r="B309" s="4"/>
      <c r="C309" s="2"/>
      <c r="D309" s="2"/>
      <c r="E309" s="2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2.75" customHeight="1">
      <c r="A310" s="1"/>
      <c r="B310" s="4"/>
      <c r="C310" s="2"/>
      <c r="D310" s="2"/>
      <c r="E310" s="2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2.75" customHeight="1">
      <c r="A311" s="1"/>
      <c r="B311" s="4"/>
      <c r="C311" s="2"/>
      <c r="D311" s="2"/>
      <c r="E311" s="2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2.75" customHeight="1">
      <c r="A312" s="1"/>
      <c r="B312" s="4"/>
      <c r="C312" s="2"/>
      <c r="D312" s="2"/>
      <c r="E312" s="2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2.75" customHeight="1">
      <c r="A313" s="1"/>
      <c r="B313" s="4"/>
      <c r="C313" s="2"/>
      <c r="D313" s="2"/>
      <c r="E313" s="2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2.75" customHeight="1">
      <c r="A314" s="1"/>
      <c r="B314" s="4"/>
      <c r="C314" s="2"/>
      <c r="D314" s="2"/>
      <c r="E314" s="2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2.75" customHeight="1">
      <c r="A315" s="1"/>
      <c r="B315" s="4"/>
      <c r="C315" s="2"/>
      <c r="D315" s="2"/>
      <c r="E315" s="2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2.75" customHeight="1">
      <c r="A316" s="1"/>
      <c r="B316" s="4"/>
      <c r="C316" s="2"/>
      <c r="D316" s="2"/>
      <c r="E316" s="2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2.75" customHeight="1">
      <c r="A317" s="1"/>
      <c r="B317" s="4"/>
      <c r="C317" s="2"/>
      <c r="D317" s="2"/>
      <c r="E317" s="2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2.75" customHeight="1">
      <c r="A318" s="1"/>
      <c r="B318" s="4"/>
      <c r="C318" s="2"/>
      <c r="D318" s="2"/>
      <c r="E318" s="2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2.75" customHeight="1">
      <c r="A319" s="1"/>
      <c r="B319" s="4"/>
      <c r="C319" s="2"/>
      <c r="D319" s="2"/>
      <c r="E319" s="2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2.75" customHeight="1">
      <c r="A320" s="1"/>
      <c r="B320" s="4"/>
      <c r="C320" s="2"/>
      <c r="D320" s="2"/>
      <c r="E320" s="2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2.75" customHeight="1">
      <c r="A321" s="1"/>
      <c r="B321" s="4"/>
      <c r="C321" s="2"/>
      <c r="D321" s="2"/>
      <c r="E321" s="2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2.75" customHeight="1">
      <c r="A322" s="1"/>
      <c r="B322" s="4"/>
      <c r="C322" s="2"/>
      <c r="D322" s="2"/>
      <c r="E322" s="2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2.75" customHeight="1">
      <c r="A323" s="1"/>
      <c r="B323" s="4"/>
      <c r="C323" s="2"/>
      <c r="D323" s="2"/>
      <c r="E323" s="2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2.75" customHeight="1">
      <c r="A324" s="1"/>
      <c r="B324" s="4"/>
      <c r="C324" s="2"/>
      <c r="D324" s="2"/>
      <c r="E324" s="2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2.75" customHeight="1">
      <c r="A325" s="1"/>
      <c r="B325" s="4"/>
      <c r="C325" s="2"/>
      <c r="D325" s="2"/>
      <c r="E325" s="2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2.75" customHeight="1">
      <c r="A326" s="1"/>
      <c r="B326" s="4"/>
      <c r="C326" s="2"/>
      <c r="D326" s="2"/>
      <c r="E326" s="2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2.75" customHeight="1">
      <c r="A327" s="1"/>
      <c r="B327" s="4"/>
      <c r="C327" s="2"/>
      <c r="D327" s="2"/>
      <c r="E327" s="2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2.75" customHeight="1">
      <c r="A328" s="1"/>
      <c r="B328" s="4"/>
      <c r="C328" s="2"/>
      <c r="D328" s="2"/>
      <c r="E328" s="2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2.75" customHeight="1">
      <c r="A329" s="1"/>
      <c r="B329" s="4"/>
      <c r="C329" s="2"/>
      <c r="D329" s="2"/>
      <c r="E329" s="2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2.75" customHeight="1">
      <c r="A330" s="1"/>
      <c r="B330" s="4"/>
      <c r="C330" s="2"/>
      <c r="D330" s="2"/>
      <c r="E330" s="2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2.75" customHeight="1">
      <c r="A331" s="1"/>
      <c r="B331" s="4"/>
      <c r="C331" s="2"/>
      <c r="D331" s="2"/>
      <c r="E331" s="2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2.75" customHeight="1">
      <c r="A332" s="1"/>
      <c r="B332" s="4"/>
      <c r="C332" s="2"/>
      <c r="D332" s="2"/>
      <c r="E332" s="2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2.75" customHeight="1">
      <c r="A333" s="1"/>
      <c r="B333" s="4"/>
      <c r="C333" s="2"/>
      <c r="D333" s="2"/>
      <c r="E333" s="2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2.75" customHeight="1">
      <c r="A334" s="1"/>
      <c r="B334" s="4"/>
      <c r="C334" s="2"/>
      <c r="D334" s="2"/>
      <c r="E334" s="2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2.75" customHeight="1">
      <c r="A335" s="1"/>
      <c r="B335" s="4"/>
      <c r="C335" s="2"/>
      <c r="D335" s="2"/>
      <c r="E335" s="2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2.75" customHeight="1">
      <c r="A336" s="1"/>
      <c r="B336" s="4"/>
      <c r="C336" s="2"/>
      <c r="D336" s="2"/>
      <c r="E336" s="2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2.75" customHeight="1">
      <c r="A337" s="1"/>
      <c r="B337" s="4"/>
      <c r="C337" s="2"/>
      <c r="D337" s="2"/>
      <c r="E337" s="2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2.75" customHeight="1">
      <c r="A338" s="1"/>
      <c r="B338" s="4"/>
      <c r="C338" s="2"/>
      <c r="D338" s="2"/>
      <c r="E338" s="2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2.75" customHeight="1">
      <c r="A339" s="1"/>
      <c r="B339" s="4"/>
      <c r="C339" s="2"/>
      <c r="D339" s="2"/>
      <c r="E339" s="2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2.75" customHeight="1">
      <c r="A340" s="1"/>
      <c r="B340" s="4"/>
      <c r="C340" s="2"/>
      <c r="D340" s="2"/>
      <c r="E340" s="2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2.75" customHeight="1">
      <c r="A341" s="1"/>
      <c r="B341" s="4"/>
      <c r="C341" s="2"/>
      <c r="D341" s="2"/>
      <c r="E341" s="2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2.75" customHeight="1">
      <c r="A342" s="1"/>
      <c r="B342" s="4"/>
      <c r="C342" s="2"/>
      <c r="D342" s="2"/>
      <c r="E342" s="2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2.75" customHeight="1">
      <c r="A343" s="1"/>
      <c r="B343" s="4"/>
      <c r="C343" s="2"/>
      <c r="D343" s="2"/>
      <c r="E343" s="2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2.75" customHeight="1">
      <c r="A344" s="1"/>
      <c r="B344" s="4"/>
      <c r="C344" s="2"/>
      <c r="D344" s="2"/>
      <c r="E344" s="2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2.75" customHeight="1">
      <c r="A345" s="1"/>
      <c r="B345" s="4"/>
      <c r="C345" s="2"/>
      <c r="D345" s="2"/>
      <c r="E345" s="2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2.75" customHeight="1">
      <c r="A346" s="1"/>
      <c r="B346" s="4"/>
      <c r="C346" s="2"/>
      <c r="D346" s="2"/>
      <c r="E346" s="2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2.75" customHeight="1">
      <c r="A347" s="1"/>
      <c r="B347" s="4"/>
      <c r="C347" s="2"/>
      <c r="D347" s="2"/>
      <c r="E347" s="2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2.75" customHeight="1">
      <c r="A348" s="1"/>
      <c r="B348" s="4"/>
      <c r="C348" s="2"/>
      <c r="D348" s="2"/>
      <c r="E348" s="2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2.75" customHeight="1">
      <c r="A349" s="1"/>
      <c r="B349" s="4"/>
      <c r="C349" s="2"/>
      <c r="D349" s="2"/>
      <c r="E349" s="2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2.75" customHeight="1">
      <c r="A350" s="1"/>
      <c r="B350" s="4"/>
      <c r="C350" s="2"/>
      <c r="D350" s="2"/>
      <c r="E350" s="2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2.75" customHeight="1">
      <c r="A351" s="1"/>
      <c r="B351" s="4"/>
      <c r="C351" s="2"/>
      <c r="D351" s="2"/>
      <c r="E351" s="2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2.75" customHeight="1">
      <c r="A352" s="1"/>
      <c r="B352" s="4"/>
      <c r="C352" s="2"/>
      <c r="D352" s="2"/>
      <c r="E352" s="2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2.75" customHeight="1">
      <c r="A353" s="1"/>
      <c r="B353" s="4"/>
      <c r="C353" s="2"/>
      <c r="D353" s="2"/>
      <c r="E353" s="2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2.75" customHeight="1">
      <c r="A354" s="1"/>
      <c r="B354" s="4"/>
      <c r="C354" s="2"/>
      <c r="D354" s="2"/>
      <c r="E354" s="2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2.75" customHeight="1">
      <c r="A355" s="1"/>
      <c r="B355" s="4"/>
      <c r="C355" s="2"/>
      <c r="D355" s="2"/>
      <c r="E355" s="2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2.75" customHeight="1">
      <c r="A356" s="1"/>
      <c r="B356" s="4"/>
      <c r="C356" s="2"/>
      <c r="D356" s="2"/>
      <c r="E356" s="2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2.75" customHeight="1">
      <c r="A357" s="1"/>
      <c r="B357" s="4"/>
      <c r="C357" s="2"/>
      <c r="D357" s="2"/>
      <c r="E357" s="2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2.75" customHeight="1">
      <c r="A358" s="1"/>
      <c r="B358" s="4"/>
      <c r="C358" s="2"/>
      <c r="D358" s="2"/>
      <c r="E358" s="2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2.75" customHeight="1">
      <c r="A359" s="1"/>
      <c r="B359" s="4"/>
      <c r="C359" s="2"/>
      <c r="D359" s="2"/>
      <c r="E359" s="2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2.75" customHeight="1">
      <c r="A360" s="1"/>
      <c r="B360" s="4"/>
      <c r="C360" s="2"/>
      <c r="D360" s="2"/>
      <c r="E360" s="2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2.75" customHeight="1">
      <c r="A361" s="1"/>
      <c r="B361" s="4"/>
      <c r="C361" s="2"/>
      <c r="D361" s="2"/>
      <c r="E361" s="2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2.75" customHeight="1">
      <c r="A362" s="1"/>
      <c r="B362" s="4"/>
      <c r="C362" s="2"/>
      <c r="D362" s="2"/>
      <c r="E362" s="2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2.75" customHeight="1">
      <c r="A363" s="1"/>
      <c r="B363" s="4"/>
      <c r="C363" s="2"/>
      <c r="D363" s="2"/>
      <c r="E363" s="2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2.75" customHeight="1">
      <c r="A364" s="1"/>
      <c r="B364" s="4"/>
      <c r="C364" s="2"/>
      <c r="D364" s="2"/>
      <c r="E364" s="2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2.75" customHeight="1">
      <c r="A365" s="1"/>
      <c r="B365" s="4"/>
      <c r="C365" s="2"/>
      <c r="D365" s="2"/>
      <c r="E365" s="2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2.75" customHeight="1">
      <c r="A366" s="1"/>
      <c r="B366" s="4"/>
      <c r="C366" s="2"/>
      <c r="D366" s="2"/>
      <c r="E366" s="2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2.75" customHeight="1">
      <c r="A367" s="1"/>
      <c r="B367" s="4"/>
      <c r="C367" s="2"/>
      <c r="D367" s="2"/>
      <c r="E367" s="2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2.75" customHeight="1">
      <c r="A368" s="1"/>
      <c r="B368" s="4"/>
      <c r="C368" s="2"/>
      <c r="D368" s="2"/>
      <c r="E368" s="2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2.75" customHeight="1">
      <c r="A369" s="1"/>
      <c r="B369" s="4"/>
      <c r="C369" s="2"/>
      <c r="D369" s="2"/>
      <c r="E369" s="2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2.75" customHeight="1">
      <c r="A370" s="1"/>
      <c r="B370" s="4"/>
      <c r="C370" s="2"/>
      <c r="D370" s="2"/>
      <c r="E370" s="2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2.75" customHeight="1">
      <c r="A371" s="1"/>
      <c r="B371" s="4"/>
      <c r="C371" s="2"/>
      <c r="D371" s="2"/>
      <c r="E371" s="2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2.75" customHeight="1">
      <c r="A372" s="1"/>
      <c r="B372" s="4"/>
      <c r="C372" s="2"/>
      <c r="D372" s="2"/>
      <c r="E372" s="2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2.75" customHeight="1">
      <c r="A373" s="1"/>
      <c r="B373" s="4"/>
      <c r="C373" s="2"/>
      <c r="D373" s="2"/>
      <c r="E373" s="2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2.75" customHeight="1">
      <c r="A374" s="1"/>
      <c r="B374" s="4"/>
      <c r="C374" s="2"/>
      <c r="D374" s="2"/>
      <c r="E374" s="2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2.75" customHeight="1">
      <c r="A375" s="1"/>
      <c r="B375" s="4"/>
      <c r="C375" s="2"/>
      <c r="D375" s="2"/>
      <c r="E375" s="2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2.75" customHeight="1">
      <c r="A376" s="1"/>
      <c r="B376" s="4"/>
      <c r="C376" s="2"/>
      <c r="D376" s="2"/>
      <c r="E376" s="2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2.75" customHeight="1">
      <c r="A377" s="1"/>
      <c r="B377" s="4"/>
      <c r="C377" s="2"/>
      <c r="D377" s="2"/>
      <c r="E377" s="2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2.75" customHeight="1">
      <c r="A378" s="1"/>
      <c r="B378" s="4"/>
      <c r="C378" s="2"/>
      <c r="D378" s="2"/>
      <c r="E378" s="2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2.75" customHeight="1">
      <c r="A379" s="1"/>
      <c r="B379" s="4"/>
      <c r="C379" s="2"/>
      <c r="D379" s="2"/>
      <c r="E379" s="2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2.75" customHeight="1">
      <c r="A380" s="1"/>
      <c r="B380" s="4"/>
      <c r="C380" s="2"/>
      <c r="D380" s="2"/>
      <c r="E380" s="2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2.75" customHeight="1">
      <c r="A381" s="1"/>
      <c r="B381" s="4"/>
      <c r="C381" s="2"/>
      <c r="D381" s="2"/>
      <c r="E381" s="2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2.75" customHeight="1">
      <c r="A382" s="1"/>
      <c r="B382" s="4"/>
      <c r="C382" s="2"/>
      <c r="D382" s="2"/>
      <c r="E382" s="2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2.75" customHeight="1">
      <c r="A383" s="1"/>
      <c r="B383" s="4"/>
      <c r="C383" s="2"/>
      <c r="D383" s="2"/>
      <c r="E383" s="2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2.75" customHeight="1">
      <c r="A384" s="1"/>
      <c r="B384" s="4"/>
      <c r="C384" s="2"/>
      <c r="D384" s="2"/>
      <c r="E384" s="2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2.75" customHeight="1">
      <c r="A385" s="1"/>
      <c r="B385" s="4"/>
      <c r="C385" s="2"/>
      <c r="D385" s="2"/>
      <c r="E385" s="2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2.75" customHeight="1">
      <c r="A386" s="1"/>
      <c r="B386" s="4"/>
      <c r="C386" s="2"/>
      <c r="D386" s="2"/>
      <c r="E386" s="2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2.75" customHeight="1">
      <c r="A387" s="1"/>
      <c r="B387" s="4"/>
      <c r="C387" s="2"/>
      <c r="D387" s="2"/>
      <c r="E387" s="2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2.75" customHeight="1">
      <c r="A388" s="1"/>
      <c r="B388" s="4"/>
      <c r="C388" s="2"/>
      <c r="D388" s="2"/>
      <c r="E388" s="2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2.75" customHeight="1">
      <c r="A389" s="1"/>
      <c r="B389" s="4"/>
      <c r="C389" s="2"/>
      <c r="D389" s="2"/>
      <c r="E389" s="2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2.75" customHeight="1">
      <c r="A390" s="1"/>
      <c r="B390" s="4"/>
      <c r="C390" s="2"/>
      <c r="D390" s="2"/>
      <c r="E390" s="2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2.75" customHeight="1">
      <c r="A391" s="1"/>
      <c r="B391" s="4"/>
      <c r="C391" s="2"/>
      <c r="D391" s="2"/>
      <c r="E391" s="2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2.75" customHeight="1">
      <c r="A392" s="1"/>
      <c r="B392" s="4"/>
      <c r="C392" s="2"/>
      <c r="D392" s="2"/>
      <c r="E392" s="2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2.75" customHeight="1">
      <c r="A393" s="1"/>
      <c r="B393" s="4"/>
      <c r="C393" s="2"/>
      <c r="D393" s="2"/>
      <c r="E393" s="2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2.75" customHeight="1">
      <c r="A394" s="1"/>
      <c r="B394" s="4"/>
      <c r="C394" s="2"/>
      <c r="D394" s="2"/>
      <c r="E394" s="2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2.75" customHeight="1">
      <c r="A395" s="1"/>
      <c r="B395" s="4"/>
      <c r="C395" s="2"/>
      <c r="D395" s="2"/>
      <c r="E395" s="2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2.75" customHeight="1">
      <c r="A396" s="1"/>
      <c r="B396" s="4"/>
      <c r="C396" s="2"/>
      <c r="D396" s="2"/>
      <c r="E396" s="2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2.75" customHeight="1">
      <c r="A397" s="1"/>
      <c r="B397" s="4"/>
      <c r="C397" s="2"/>
      <c r="D397" s="2"/>
      <c r="E397" s="2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2.75" customHeight="1">
      <c r="A398" s="1"/>
      <c r="B398" s="4"/>
      <c r="C398" s="2"/>
      <c r="D398" s="2"/>
      <c r="E398" s="2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2.75" customHeight="1">
      <c r="A399" s="1"/>
      <c r="B399" s="4"/>
      <c r="C399" s="2"/>
      <c r="D399" s="2"/>
      <c r="E399" s="2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2.75" customHeight="1">
      <c r="A400" s="1"/>
      <c r="B400" s="4"/>
      <c r="C400" s="2"/>
      <c r="D400" s="2"/>
      <c r="E400" s="2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2.75" customHeight="1">
      <c r="A401" s="1"/>
      <c r="B401" s="4"/>
      <c r="C401" s="2"/>
      <c r="D401" s="2"/>
      <c r="E401" s="2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2.75" customHeight="1">
      <c r="A402" s="1"/>
      <c r="B402" s="4"/>
      <c r="C402" s="2"/>
      <c r="D402" s="2"/>
      <c r="E402" s="2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2.75" customHeight="1">
      <c r="A403" s="1"/>
      <c r="B403" s="4"/>
      <c r="C403" s="2"/>
      <c r="D403" s="2"/>
      <c r="E403" s="2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2.75" customHeight="1">
      <c r="A404" s="1"/>
      <c r="B404" s="4"/>
      <c r="C404" s="2"/>
      <c r="D404" s="2"/>
      <c r="E404" s="2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2.75" customHeight="1">
      <c r="A405" s="1"/>
      <c r="B405" s="4"/>
      <c r="C405" s="2"/>
      <c r="D405" s="2"/>
      <c r="E405" s="2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2.75" customHeight="1">
      <c r="A406" s="1"/>
      <c r="B406" s="4"/>
      <c r="C406" s="2"/>
      <c r="D406" s="2"/>
      <c r="E406" s="2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2.75" customHeight="1">
      <c r="A407" s="1"/>
      <c r="B407" s="4"/>
      <c r="C407" s="2"/>
      <c r="D407" s="2"/>
      <c r="E407" s="2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2.75" customHeight="1">
      <c r="A408" s="1"/>
      <c r="B408" s="4"/>
      <c r="C408" s="2"/>
      <c r="D408" s="2"/>
      <c r="E408" s="2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2.75" customHeight="1">
      <c r="A409" s="1"/>
      <c r="B409" s="4"/>
      <c r="C409" s="2"/>
      <c r="D409" s="2"/>
      <c r="E409" s="2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2.75" customHeight="1">
      <c r="A410" s="1"/>
      <c r="B410" s="4"/>
      <c r="C410" s="2"/>
      <c r="D410" s="2"/>
      <c r="E410" s="2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2.75" customHeight="1">
      <c r="A411" s="1"/>
      <c r="B411" s="4"/>
      <c r="C411" s="2"/>
      <c r="D411" s="2"/>
      <c r="E411" s="2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2.75" customHeight="1">
      <c r="A412" s="1"/>
      <c r="B412" s="4"/>
      <c r="C412" s="2"/>
      <c r="D412" s="2"/>
      <c r="E412" s="2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2.75" customHeight="1">
      <c r="A413" s="1"/>
      <c r="B413" s="4"/>
      <c r="C413" s="2"/>
      <c r="D413" s="2"/>
      <c r="E413" s="2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2.75" customHeight="1">
      <c r="A414" s="1"/>
      <c r="B414" s="4"/>
      <c r="C414" s="2"/>
      <c r="D414" s="2"/>
      <c r="E414" s="2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2.75" customHeight="1">
      <c r="A415" s="1"/>
      <c r="B415" s="4"/>
      <c r="C415" s="2"/>
      <c r="D415" s="2"/>
      <c r="E415" s="2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2.75" customHeight="1">
      <c r="A416" s="1"/>
      <c r="B416" s="4"/>
      <c r="C416" s="2"/>
      <c r="D416" s="2"/>
      <c r="E416" s="2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2.75" customHeight="1">
      <c r="A417" s="1"/>
      <c r="B417" s="4"/>
      <c r="C417" s="2"/>
      <c r="D417" s="2"/>
      <c r="E417" s="2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2.75" customHeight="1">
      <c r="A418" s="1"/>
      <c r="B418" s="4"/>
      <c r="C418" s="2"/>
      <c r="D418" s="2"/>
      <c r="E418" s="2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2.75" customHeight="1">
      <c r="A419" s="1"/>
      <c r="B419" s="4"/>
      <c r="C419" s="2"/>
      <c r="D419" s="2"/>
      <c r="E419" s="2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2.75" customHeight="1">
      <c r="A420" s="1"/>
      <c r="B420" s="4"/>
      <c r="C420" s="2"/>
      <c r="D420" s="2"/>
      <c r="E420" s="2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2.75" customHeight="1">
      <c r="A421" s="1"/>
      <c r="B421" s="4"/>
      <c r="C421" s="2"/>
      <c r="D421" s="2"/>
      <c r="E421" s="2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2.75" customHeight="1">
      <c r="A422" s="1"/>
      <c r="B422" s="4"/>
      <c r="C422" s="2"/>
      <c r="D422" s="2"/>
      <c r="E422" s="2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2.75" customHeight="1">
      <c r="A423" s="1"/>
      <c r="B423" s="4"/>
      <c r="C423" s="2"/>
      <c r="D423" s="2"/>
      <c r="E423" s="2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2.75" customHeight="1">
      <c r="A424" s="1"/>
      <c r="B424" s="4"/>
      <c r="C424" s="2"/>
      <c r="D424" s="2"/>
      <c r="E424" s="2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2.75" customHeight="1">
      <c r="A425" s="1"/>
      <c r="B425" s="4"/>
      <c r="C425" s="2"/>
      <c r="D425" s="2"/>
      <c r="E425" s="2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2.75" customHeight="1">
      <c r="A426" s="1"/>
      <c r="B426" s="4"/>
      <c r="C426" s="2"/>
      <c r="D426" s="2"/>
      <c r="E426" s="2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2.75" customHeight="1">
      <c r="A427" s="1"/>
      <c r="B427" s="4"/>
      <c r="C427" s="2"/>
      <c r="D427" s="2"/>
      <c r="E427" s="2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2.75" customHeight="1">
      <c r="A428" s="1"/>
      <c r="B428" s="4"/>
      <c r="C428" s="2"/>
      <c r="D428" s="2"/>
      <c r="E428" s="2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2.75" customHeight="1">
      <c r="A429" s="1"/>
      <c r="B429" s="4"/>
      <c r="C429" s="2"/>
      <c r="D429" s="2"/>
      <c r="E429" s="2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12.75" customHeight="1">
      <c r="A430" s="1"/>
      <c r="B430" s="4"/>
      <c r="C430" s="2"/>
      <c r="D430" s="2"/>
      <c r="E430" s="2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12.75" customHeight="1">
      <c r="A431" s="1"/>
      <c r="B431" s="4"/>
      <c r="C431" s="2"/>
      <c r="D431" s="2"/>
      <c r="E431" s="2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12.75" customHeight="1">
      <c r="A432" s="1"/>
      <c r="B432" s="4"/>
      <c r="C432" s="2"/>
      <c r="D432" s="2"/>
      <c r="E432" s="2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12.75" customHeight="1">
      <c r="A433" s="1"/>
      <c r="B433" s="4"/>
      <c r="C433" s="2"/>
      <c r="D433" s="2"/>
      <c r="E433" s="2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2.75" customHeight="1">
      <c r="A434" s="1"/>
      <c r="B434" s="4"/>
      <c r="C434" s="2"/>
      <c r="D434" s="2"/>
      <c r="E434" s="2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12.75" customHeight="1">
      <c r="A435" s="1"/>
      <c r="B435" s="4"/>
      <c r="C435" s="2"/>
      <c r="D435" s="2"/>
      <c r="E435" s="2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12.75" customHeight="1">
      <c r="A436" s="1"/>
      <c r="B436" s="4"/>
      <c r="C436" s="2"/>
      <c r="D436" s="2"/>
      <c r="E436" s="2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12.75" customHeight="1">
      <c r="A437" s="1"/>
      <c r="B437" s="4"/>
      <c r="C437" s="2"/>
      <c r="D437" s="2"/>
      <c r="E437" s="2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2.75" customHeight="1">
      <c r="A438" s="1"/>
      <c r="B438" s="4"/>
      <c r="C438" s="2"/>
      <c r="D438" s="2"/>
      <c r="E438" s="2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12.75" customHeight="1">
      <c r="A439" s="1"/>
      <c r="B439" s="4"/>
      <c r="C439" s="2"/>
      <c r="D439" s="2"/>
      <c r="E439" s="2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12.75" customHeight="1">
      <c r="A440" s="1"/>
      <c r="B440" s="4"/>
      <c r="C440" s="2"/>
      <c r="D440" s="2"/>
      <c r="E440" s="2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12.75" customHeight="1">
      <c r="A441" s="1"/>
      <c r="B441" s="4"/>
      <c r="C441" s="2"/>
      <c r="D441" s="2"/>
      <c r="E441" s="2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12.75" customHeight="1">
      <c r="A442" s="1"/>
      <c r="B442" s="4"/>
      <c r="C442" s="2"/>
      <c r="D442" s="2"/>
      <c r="E442" s="2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2.75" customHeight="1">
      <c r="A443" s="1"/>
      <c r="B443" s="4"/>
      <c r="C443" s="2"/>
      <c r="D443" s="2"/>
      <c r="E443" s="2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2.75" customHeight="1">
      <c r="A444" s="1"/>
      <c r="B444" s="4"/>
      <c r="C444" s="2"/>
      <c r="D444" s="2"/>
      <c r="E444" s="2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2.75" customHeight="1">
      <c r="A445" s="1"/>
      <c r="B445" s="4"/>
      <c r="C445" s="2"/>
      <c r="D445" s="2"/>
      <c r="E445" s="2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2.75" customHeight="1">
      <c r="A446" s="1"/>
      <c r="B446" s="4"/>
      <c r="C446" s="2"/>
      <c r="D446" s="2"/>
      <c r="E446" s="2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12.75" customHeight="1">
      <c r="A447" s="1"/>
      <c r="B447" s="4"/>
      <c r="C447" s="2"/>
      <c r="D447" s="2"/>
      <c r="E447" s="2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2.75" customHeight="1">
      <c r="A448" s="1"/>
      <c r="B448" s="4"/>
      <c r="C448" s="2"/>
      <c r="D448" s="2"/>
      <c r="E448" s="2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12.75" customHeight="1">
      <c r="A449" s="1"/>
      <c r="B449" s="4"/>
      <c r="C449" s="2"/>
      <c r="D449" s="2"/>
      <c r="E449" s="2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2.75" customHeight="1">
      <c r="A450" s="1"/>
      <c r="B450" s="4"/>
      <c r="C450" s="2"/>
      <c r="D450" s="2"/>
      <c r="E450" s="2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2.75" customHeight="1">
      <c r="A451" s="1"/>
      <c r="B451" s="4"/>
      <c r="C451" s="2"/>
      <c r="D451" s="2"/>
      <c r="E451" s="2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2.75" customHeight="1">
      <c r="A452" s="1"/>
      <c r="B452" s="4"/>
      <c r="C452" s="2"/>
      <c r="D452" s="2"/>
      <c r="E452" s="2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12.75" customHeight="1">
      <c r="A453" s="1"/>
      <c r="B453" s="4"/>
      <c r="C453" s="2"/>
      <c r="D453" s="2"/>
      <c r="E453" s="2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12.75" customHeight="1">
      <c r="A454" s="1"/>
      <c r="B454" s="4"/>
      <c r="C454" s="2"/>
      <c r="D454" s="2"/>
      <c r="E454" s="2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12.75" customHeight="1">
      <c r="A455" s="1"/>
      <c r="B455" s="4"/>
      <c r="C455" s="2"/>
      <c r="D455" s="2"/>
      <c r="E455" s="2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12.75" customHeight="1">
      <c r="A456" s="1"/>
      <c r="B456" s="4"/>
      <c r="C456" s="2"/>
      <c r="D456" s="2"/>
      <c r="E456" s="2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12.75" customHeight="1">
      <c r="A457" s="1"/>
      <c r="B457" s="4"/>
      <c r="C457" s="2"/>
      <c r="D457" s="2"/>
      <c r="E457" s="2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2.75" customHeight="1">
      <c r="A458" s="1"/>
      <c r="B458" s="4"/>
      <c r="C458" s="2"/>
      <c r="D458" s="2"/>
      <c r="E458" s="2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2.75" customHeight="1">
      <c r="A459" s="1"/>
      <c r="B459" s="4"/>
      <c r="C459" s="2"/>
      <c r="D459" s="2"/>
      <c r="E459" s="2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12.75" customHeight="1">
      <c r="A460" s="1"/>
      <c r="B460" s="4"/>
      <c r="C460" s="2"/>
      <c r="D460" s="2"/>
      <c r="E460" s="2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12.75" customHeight="1">
      <c r="A461" s="1"/>
      <c r="B461" s="4"/>
      <c r="C461" s="2"/>
      <c r="D461" s="2"/>
      <c r="E461" s="2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12.75" customHeight="1">
      <c r="A462" s="1"/>
      <c r="B462" s="4"/>
      <c r="C462" s="2"/>
      <c r="D462" s="2"/>
      <c r="E462" s="2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12.75" customHeight="1">
      <c r="A463" s="1"/>
      <c r="B463" s="4"/>
      <c r="C463" s="2"/>
      <c r="D463" s="2"/>
      <c r="E463" s="2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2.75" customHeight="1">
      <c r="A464" s="1"/>
      <c r="B464" s="4"/>
      <c r="C464" s="2"/>
      <c r="D464" s="2"/>
      <c r="E464" s="2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12.75" customHeight="1">
      <c r="A465" s="1"/>
      <c r="B465" s="4"/>
      <c r="C465" s="2"/>
      <c r="D465" s="2"/>
      <c r="E465" s="2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12.75" customHeight="1">
      <c r="A466" s="1"/>
      <c r="B466" s="4"/>
      <c r="C466" s="2"/>
      <c r="D466" s="2"/>
      <c r="E466" s="2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12.75" customHeight="1">
      <c r="A467" s="1"/>
      <c r="B467" s="4"/>
      <c r="C467" s="2"/>
      <c r="D467" s="2"/>
      <c r="E467" s="2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12.75" customHeight="1">
      <c r="A468" s="1"/>
      <c r="B468" s="4"/>
      <c r="C468" s="2"/>
      <c r="D468" s="2"/>
      <c r="E468" s="2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12.75" customHeight="1">
      <c r="A469" s="1"/>
      <c r="B469" s="4"/>
      <c r="C469" s="2"/>
      <c r="D469" s="2"/>
      <c r="E469" s="2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12.75" customHeight="1">
      <c r="A470" s="1"/>
      <c r="B470" s="4"/>
      <c r="C470" s="2"/>
      <c r="D470" s="2"/>
      <c r="E470" s="2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12.75" customHeight="1">
      <c r="A471" s="1"/>
      <c r="B471" s="4"/>
      <c r="C471" s="2"/>
      <c r="D471" s="2"/>
      <c r="E471" s="2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2.75" customHeight="1">
      <c r="A472" s="1"/>
      <c r="B472" s="4"/>
      <c r="C472" s="2"/>
      <c r="D472" s="2"/>
      <c r="E472" s="2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2.75" customHeight="1">
      <c r="A473" s="1"/>
      <c r="B473" s="4"/>
      <c r="C473" s="2"/>
      <c r="D473" s="2"/>
      <c r="E473" s="2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2.75" customHeight="1">
      <c r="A474" s="1"/>
      <c r="B474" s="4"/>
      <c r="C474" s="2"/>
      <c r="D474" s="2"/>
      <c r="E474" s="2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2.75" customHeight="1">
      <c r="A475" s="1"/>
      <c r="B475" s="4"/>
      <c r="C475" s="2"/>
      <c r="D475" s="2"/>
      <c r="E475" s="2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2.75" customHeight="1">
      <c r="A476" s="1"/>
      <c r="B476" s="4"/>
      <c r="C476" s="2"/>
      <c r="D476" s="2"/>
      <c r="E476" s="2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2.75" customHeight="1">
      <c r="A477" s="1"/>
      <c r="B477" s="4"/>
      <c r="C477" s="2"/>
      <c r="D477" s="2"/>
      <c r="E477" s="2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2.75" customHeight="1">
      <c r="A478" s="1"/>
      <c r="B478" s="4"/>
      <c r="C478" s="2"/>
      <c r="D478" s="2"/>
      <c r="E478" s="2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</sheetData>
  <sheetProtection/>
  <mergeCells count="6">
    <mergeCell ref="A7:F7"/>
    <mergeCell ref="A65:F65"/>
    <mergeCell ref="A2:F2"/>
    <mergeCell ref="A5:F5"/>
    <mergeCell ref="A1:E1"/>
    <mergeCell ref="A6:F6"/>
  </mergeCells>
  <hyperlinks>
    <hyperlink ref="C9" r:id="rId1" display="http://iek5.ru/products/oborudovanije-dla-raspredelenija-energii-shkafy-boksy-i-prenadlezhnosti-k-nim-metallicheskije-obolochki-shhity-s-montazhnoj-panelju/23404/"/>
    <hyperlink ref="C10" r:id="rId2" display="http://iek5.ru/products/oborudovanije-dla-raspredelenija-energii-modulnoje-oborudovanije-avtomaticheskije-vykluchateli-do-100a-avtomaticheskije-vykluchateli-va47-29/21289/"/>
    <hyperlink ref="C11" r:id="rId3" display="http://iek5.ru/products/oborudovanije-dla-raspredelenija-energii-modulnoje-oborudovanije-avtomaticheskije-vykluchateli-do-100a-avtomaticheskije-vykluchateli-va47-29/21229/"/>
    <hyperlink ref="C12" r:id="rId4" display="http://iek5.ru/products/oborudovanije-dla-raspredelenija-energii-shkafy-boksy-i-prenadlezhnosti-k-nim-prinadlezhnosti-dla-raspredelitelnyh-shkafov-din-rejki/20996/"/>
    <hyperlink ref="C13" r:id="rId5" display="http://iek5.ru/products/oborudovanije-dla-raspredelenija-energii-kabelenesushhije-sistemy-kabel-kanaly-i-aksessuary-perforirovannyj-kabel-kanal-serii-impakt/22735/"/>
    <hyperlink ref="C14" r:id="rId6" display="http://iek5.ru/products/oborudovanije-dla-raspredelenija-energii-shkafy-boksy-i-prenadlezhnosti-k-nim-prinadlezhnosti-dla-raspredelitelnyh-shkafov-shiny-nulevyje-v-korpuse/27847/"/>
    <hyperlink ref="C15" r:id="rId7" display="http://iek5.ru/products/oborudovanije-dla-promyshlennyh-ustanovok-kommutacionnoje-oborudovanije-kontaktory-malogabaritnyje-serii-kmi/23104/"/>
    <hyperlink ref="C16" r:id="rId8" display="http://iek5.ru/products/oborudovanije-dla-promyshlennyh-ustanovok-ustrojstva-zashhity-dvigatelej-rele-elektroteplovoje-serii-rti/26113/"/>
    <hyperlink ref="C17" r:id="rId9" display="http://iek5.ru/products/oborudovanije-dla-promyshlennyh-ustanovok-kommutacionnoje-oborudovanije-dopolnitelnyje-ustrojstva-dla-kontaktorov-kmi-i-kti-katushki-upravlenija-dla-kontaktorov-kmi-i-kti--mehanizmy-blokirovki-dla-reversivnoj-skhemy-kmi/24539/"/>
    <hyperlink ref="C18" r:id="rId10" display="http://iek5.ru/products/oborudovanije-dla-raspredelenija-energii-shkafy-boksy-i-prenadlezhnosti-k-nim-prinadlezhnosti-dla-raspredelitelnyh-shkafov-salniki/26417/"/>
    <hyperlink ref="C19" r:id="rId11" display="http://iek5.ru/products/oborudovanije-dla-raspredelenija-energii-shkafy-boksy-i-prenadlezhnosti-k-nim-prinadlezhnosti-dla-raspredelitelnyh-shkafov-ogranichiteli-na-din-rejku/24910/"/>
    <hyperlink ref="C20" r:id="rId12" display="http://iek5.ru/products/oborudovanije-dla-raspredelenija-energii-shkafy-boksy-i-prenadlezhnosti-k-nim-prinadlezhnosti-dla-raspredelitelnyh-shkafov-klemmnyje-zazhimy-serii-zni/22636/"/>
    <hyperlink ref="C21" r:id="rId13" display="http://iek5.ru/products/oborudovanije-dla-raspredelenija-energii-shkafy-boksy-i-prenadlezhnosti-k-nim-prinadlezhnosti-dla-raspredelitelnyh-shkafov-klemmnyje-zazhimy-serii-zni/22471/"/>
    <hyperlink ref="C35" r:id="rId14" display="http://iek5.ru/products/oborudovanije-dla-promyshlennyh-ustanovok-ustrojstva-podachi-komand-i-signalov-korpusa-postov-kp-dla-ustanovki-knopok-upravlenija/23347/"/>
    <hyperlink ref="C36" r:id="rId15" display="http://iek.ru/products/catalog/detail.php?ID=9198"/>
    <hyperlink ref="C37" r:id="rId16" display="http://iek5.ru/products/oborudovanije-dla-raspredelenija-energii-kabelenesushhije-sistemy-aksessuary-dla-metallicheskih-lotkov-kronshtejn/30289/"/>
    <hyperlink ref="C38" r:id="rId17" display="http://iek5.ru/products/oborudovanije-dla-raspredelenija-energii-kabelenesushhije-sistemy-aksessuary-dla-metallicheskih-lotkov-aksessuary-dla-metallicheskih-lotkov-bolty/27000/"/>
    <hyperlink ref="C43" r:id="rId18" display="http://iek5.ru/products/oborudovanije-dla-raspredelenija-energii-kabelenesushhije-sistemy-truby-dla-prokladki-kabela-aksessuary-dla-trub-ip40/25694/"/>
    <hyperlink ref="C44" r:id="rId19" display="http://iek.ru/products/catalog/detail.php?ID=9190"/>
    <hyperlink ref="C45" r:id="rId20" display="http://iek5.ru/products/prochije-tovary-iek/22351/"/>
    <hyperlink ref="C58" r:id="rId21" display="http://iek5.ru/products/obshheje-izdelija-dla-montazha-elektroprovodki-nakonechniki-otvetviteli-sojediniteli-nakonechniki-gilzy-je-mednyje-luzhenyje/24801/"/>
    <hyperlink ref="C68" r:id="rId22" display="http://iek5.ru/products/obshheje-instrument-passatizhi/30613/"/>
    <hyperlink ref="C70" r:id="rId23" display="http://iek5.ru/products/obshheje-instrument-instrument-dla-snatija-izolacii/21594/"/>
    <hyperlink ref="C75" r:id="rId24" display="http://iek5.ru/products/obshheje-instrument-multimetry-i-tokoizmeritelnyje-kleshhi/24583/"/>
    <hyperlink ref="C83" r:id="rId25" display="http://www.220-volt.ru/catalog-62251/"/>
    <hyperlink ref="C84" r:id="rId26" display="http://www.220-volt.ru/catalog-222321/"/>
    <hyperlink ref="C85" r:id="rId27" display="http://www.220-volt.ru/catalog-143034/"/>
    <hyperlink ref="C90" r:id="rId28" display="http://shop.radio-service.ru/shop/cifrovie_megaommetry/"/>
    <hyperlink ref="C95" r:id="rId29" display="http://leroymerlin.ru/catalogue/instrumenty/gaechnye_klyuchi_i_otvertki/nabory_instrumentov/13811013/"/>
    <hyperlink ref="C99" r:id="rId30" display="http://iek5.ru/products/obshheje-instrument-kleshhi-obzhimnyje/22951/"/>
    <hyperlink ref="C100" r:id="rId31" display="http://iek5.ru/products/obshheje-instrument-kleshhi-obzhimnyje/22949/"/>
    <hyperlink ref="C101" r:id="rId32" display="http://iek5.ru/products/obshheje-instrument-kusachki-dla-provolochnyh-lotkov/"/>
    <hyperlink ref="C39" r:id="rId33" display="http://iek.ru/products/catalog/detail.php?ID=9185"/>
    <hyperlink ref="C40" r:id="rId34" display="http://iek.ru/products/catalog/detail.php?ID=9185"/>
    <hyperlink ref="C41" r:id="rId35" display="http://iek.ru/products/catalog/detail.php?ID=9185"/>
    <hyperlink ref="C42" r:id="rId36" display="http://iek.ru/products/catalog/detail.php?ID=9190"/>
    <hyperlink ref="C23" r:id="rId37" display="http://iek5.ru/products/oborudovanije-dla-raspredelenija-energii-modulnoje-oborudovanije-zvonok-zd-47/22667/"/>
    <hyperlink ref="C24" r:id="rId38" display="https://mall.industry.siemens.com/mall/en/WW/Catalog/Product/6ED1052-2FB00-0BA8"/>
    <hyperlink ref="C26" r:id="rId39" display="http://iek5.ru/products/oborudovanije-dla-promyshlennyh-ustanovok-ustrojstva-podachi-komand-i-signalov-svetosignalnyje-indikatory-knopki-upravlenija-i-perekluchateli/23952/"/>
    <hyperlink ref="C27" r:id="rId40" display="http://iek5.ru/products/oborudovanije-dla-promyshlennyh-ustanovok-ustrojstva-podachi-komand-i-signalov-svetosignalnyje-indikatory-knopki-upravlenija-i-perekluchateli/23954/"/>
    <hyperlink ref="C28" r:id="rId41" display="http://iek5.ru/products/oborudovanije-dla-promyshlennyh-ustanovok-ustrojstva-podachi-komand-i-signalov-svetosignalnyje-indikatory-knopki-upravlenija-i-perekluchateli/22990/"/>
    <hyperlink ref="C29" r:id="rId42" display="http://iek5.ru/products/oborudovanije-dla-promyshlennyh-ustanovok-ustrojstva-podachi-komand-i-signalov-svetosignalnyje-indikatory-knopki-upravlenija-i-perekluchateli/22989/"/>
    <hyperlink ref="C30" r:id="rId43" display="http://iek5.ru/products/obshheje-silovyje-razemy-silovyje-razjemy-serii-magnum/26237/"/>
    <hyperlink ref="C32" r:id="rId44" display="http://iek.ru/products/catalog/detail.php?ID=59489"/>
    <hyperlink ref="C31" r:id="rId45" display="http://iek.ru/products/catalog/detail.php?ID=59489"/>
    <hyperlink ref="C33" r:id="rId46" display="http://iek.ru/products/catalog/detail.php?ID=59489"/>
    <hyperlink ref="C46" r:id="rId47" display="http://iek.ru/products/catalog/detail.php?ID=9190"/>
    <hyperlink ref="C34" r:id="rId48" display="http://iek5.ru/products/prochije-tovary-iek/22351/"/>
    <hyperlink ref="C102" r:id="rId49" display="http://www.techport.ru/katalog/products/instrumenty/ruchnoj-instrument/ruchnoj-izmeritelnyj-instrument/ugolniki/ugolnik-slesarnyj-fit-celno-metallicheskij-300548"/>
  </hyperlinks>
  <printOptions/>
  <pageMargins left="0.7086614173228347" right="0.11811023622047245" top="0.7480314960629921" bottom="0.15748031496062992" header="0.31496062992125984" footer="0.31496062992125984"/>
  <pageSetup fitToHeight="0" horizontalDpi="600" verticalDpi="600" orientation="landscape" paperSize="9" scale="80"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26" width="7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5.140625" defaultRowHeight="15" customHeight="1"/>
  <cols>
    <col min="1" max="26" width="7.7109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Павлович Суровцев</dc:creator>
  <cp:keywords/>
  <dc:description/>
  <cp:lastModifiedBy>Lenochka</cp:lastModifiedBy>
  <cp:lastPrinted>2017-10-06T06:52:00Z</cp:lastPrinted>
  <dcterms:created xsi:type="dcterms:W3CDTF">2016-12-30T05:33:15Z</dcterms:created>
  <dcterms:modified xsi:type="dcterms:W3CDTF">2017-10-06T06:53:02Z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